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codeName="ThisWorkbook" autoCompressPictures="0"/>
  <mc:AlternateContent xmlns:mc="http://schemas.openxmlformats.org/markup-compatibility/2006">
    <mc:Choice Requires="x15">
      <x15ac:absPath xmlns:x15ac="http://schemas.microsoft.com/office/spreadsheetml/2010/11/ac" url="https://ifisasso-my.sharepoint.com/personal/j_bringuier_leem-apprentissage_org/Documents/Bureau/préparation rentrée 25 26/Plannings 25 26/"/>
    </mc:Choice>
  </mc:AlternateContent>
  <xr:revisionPtr revIDLastSave="0" documentId="13_ncr:1_{FE8F66A0-BD47-CC41-A064-A22EFE5DF7F3}" xr6:coauthVersionLast="47" xr6:coauthVersionMax="47" xr10:uidLastSave="{00000000-0000-0000-0000-000000000000}"/>
  <bookViews>
    <workbookView xWindow="-110" yWindow="-110" windowWidth="19420" windowHeight="11620" tabRatio="872" activeTab="1" xr2:uid="{00000000-000D-0000-FFFF-FFFF00000000}"/>
  </bookViews>
  <sheets>
    <sheet name="Calendrier (2)" sheetId="31" r:id="rId1"/>
    <sheet name="Calendrier" sheetId="1" r:id="rId2"/>
    <sheet name="EVE" sheetId="2" r:id="rId3"/>
    <sheet name="compo des UE" sheetId="16" r:id="rId4"/>
    <sheet name="pointage des heures de cour (2)" sheetId="25" r:id="rId5"/>
    <sheet name="SeptHarmonie octobre 24" sheetId="4" r:id="rId6"/>
    <sheet name="Nov 24" sheetId="21" r:id="rId7"/>
    <sheet name="Dec 24" sheetId="28" r:id="rId8"/>
    <sheet name="Jan 25" sheetId="8" r:id="rId9"/>
    <sheet name="Février 25" sheetId="10" r:id="rId10"/>
    <sheet name="Mars - Avr 25" sheetId="26" r:id="rId11"/>
    <sheet name="Mai 24" sheetId="27" r:id="rId12"/>
    <sheet name="Juin 24" sheetId="29" r:id="rId13"/>
    <sheet name="juillet 24" sheetId="30" r:id="rId14"/>
    <sheet name="Feuil1" sheetId="23" r:id="rId15"/>
  </sheets>
  <externalReferences>
    <externalReference r:id="rId16"/>
    <externalReference r:id="rId17"/>
    <externalReference r:id="rId18"/>
  </externalReferences>
  <definedNames>
    <definedName name="cal">[1]EVE!$D$3:$D$32</definedName>
    <definedName name="Cours">[1]EVE!$B$3:$B$32</definedName>
    <definedName name="Courses" localSheetId="6">[2]EVE!$B$3:$B$32</definedName>
    <definedName name="Courses" localSheetId="4">[3]EVE!$B$3:$B$32</definedName>
    <definedName name="Courses">EVE!$B$3:$B$32</definedName>
    <definedName name="evenement">[1]EVE!$F$3:$F$32</definedName>
    <definedName name="Event" localSheetId="6">[2]EVE!$F$3:$F$32</definedName>
    <definedName name="Event" localSheetId="4">[3]EVE!$F$3:$F$32</definedName>
    <definedName name="Event">EVE!$F$3:$F$32</definedName>
    <definedName name="Holiday" localSheetId="6">[2]EVE!$D$3:$D$32</definedName>
    <definedName name="Holiday" localSheetId="4">[3]EVE!$D$3:$D$32</definedName>
    <definedName name="Holiday">EVE!$D$3:$D$32</definedName>
    <definedName name="vacances">[1]EVE!$D$3:$D$32</definedName>
    <definedName name="_xlnm.Print_Area" localSheetId="1">Calendrier!$A$1:$AG$44</definedName>
    <definedName name="_xlnm.Print_Area" localSheetId="0">'Calendrier (2)'!$A$1:$AG$44</definedName>
    <definedName name="_xlnm.Print_Area" localSheetId="3">'compo des UE'!#REF!</definedName>
    <definedName name="_xlnm.Print_Area" localSheetId="7">'Dec 24'!$A$1:$J$15</definedName>
    <definedName name="_xlnm.Print_Area" localSheetId="9">'Février 25'!$B$3:$H$16</definedName>
    <definedName name="_xlnm.Print_Area" localSheetId="8">'Jan 25'!$B$1:$L$16</definedName>
    <definedName name="_xlnm.Print_Area" localSheetId="12">'Juin 24'!$A$1:$J$13</definedName>
    <definedName name="_xlnm.Print_Area" localSheetId="11">'Mai 24'!$A$1:$J$25</definedName>
    <definedName name="_xlnm.Print_Area" localSheetId="10">'Mars - Avr 25'!$A$2:$J$5</definedName>
    <definedName name="_xlnm.Print_Area" localSheetId="6">'Nov 24'!$A$2:$J$15</definedName>
    <definedName name="_xlnm.Print_Area" localSheetId="4">'pointage des heures de cour (2)'!$I$5:$N$36</definedName>
    <definedName name="_xlnm.Print_Area" localSheetId="5">'SeptHarmonie octobre 24'!$A$1:$J$13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C27" i="31" l="1"/>
  <c r="AB27" i="31"/>
  <c r="AA16" i="31"/>
  <c r="AB16" i="31" s="1"/>
  <c r="AC16" i="31" s="1"/>
  <c r="AD16" i="31" s="1"/>
  <c r="AE16" i="31" s="1"/>
  <c r="R37" i="31"/>
  <c r="S37" i="31" s="1"/>
  <c r="T37" i="31" s="1"/>
  <c r="U37" i="31" s="1"/>
  <c r="V37" i="31" s="1"/>
  <c r="W37" i="31" s="1"/>
  <c r="X37" i="31" s="1"/>
  <c r="R38" i="31" s="1"/>
  <c r="S38" i="31" s="1"/>
  <c r="T38" i="31" s="1"/>
  <c r="U38" i="31" s="1"/>
  <c r="V38" i="31" s="1"/>
  <c r="W38" i="31" s="1"/>
  <c r="X38" i="31" s="1"/>
  <c r="R39" i="31" s="1"/>
  <c r="S39" i="31" s="1"/>
  <c r="T39" i="31" s="1"/>
  <c r="U39" i="31" s="1"/>
  <c r="V39" i="31" s="1"/>
  <c r="W39" i="31" s="1"/>
  <c r="X39" i="31" s="1"/>
  <c r="R40" i="31" s="1"/>
  <c r="S40" i="31" s="1"/>
  <c r="T40" i="31" s="1"/>
  <c r="U40" i="31" s="1"/>
  <c r="V40" i="31" s="1"/>
  <c r="W40" i="31" s="1"/>
  <c r="X40" i="31" s="1"/>
  <c r="R41" i="31" s="1"/>
  <c r="S41" i="31" s="1"/>
  <c r="AB36" i="31"/>
  <c r="AC36" i="31" s="1"/>
  <c r="AD36" i="31" s="1"/>
  <c r="AE36" i="31" s="1"/>
  <c r="AF36" i="31" s="1"/>
  <c r="Z37" i="31" s="1"/>
  <c r="AA37" i="31" s="1"/>
  <c r="AB37" i="31" s="1"/>
  <c r="AC37" i="31" s="1"/>
  <c r="AD37" i="31" s="1"/>
  <c r="AE37" i="31" s="1"/>
  <c r="AF37" i="31" s="1"/>
  <c r="Z38" i="31" s="1"/>
  <c r="AA38" i="31" s="1"/>
  <c r="AB38" i="31" s="1"/>
  <c r="AC38" i="31" s="1"/>
  <c r="AD38" i="31" s="1"/>
  <c r="AE38" i="31" s="1"/>
  <c r="AF38" i="31" s="1"/>
  <c r="Z39" i="31" s="1"/>
  <c r="AA39" i="31" s="1"/>
  <c r="AB39" i="31" s="1"/>
  <c r="AC39" i="31" s="1"/>
  <c r="AD39" i="31" s="1"/>
  <c r="AE39" i="31" s="1"/>
  <c r="AF39" i="31" s="1"/>
  <c r="Z40" i="31" s="1"/>
  <c r="AA40" i="31" s="1"/>
  <c r="AB40" i="31" s="1"/>
  <c r="AC40" i="31" s="1"/>
  <c r="AD40" i="31" s="1"/>
  <c r="AE40" i="31" s="1"/>
  <c r="X36" i="31"/>
  <c r="N36" i="31"/>
  <c r="O36" i="31" s="1"/>
  <c r="P36" i="31" s="1"/>
  <c r="J37" i="31" s="1"/>
  <c r="K37" i="31" s="1"/>
  <c r="L37" i="31" s="1"/>
  <c r="M37" i="31" s="1"/>
  <c r="N37" i="31" s="1"/>
  <c r="O37" i="31" s="1"/>
  <c r="P37" i="31" s="1"/>
  <c r="J38" i="31" s="1"/>
  <c r="K38" i="31" s="1"/>
  <c r="L38" i="31" s="1"/>
  <c r="M38" i="31" s="1"/>
  <c r="N38" i="31" s="1"/>
  <c r="O38" i="31" s="1"/>
  <c r="P38" i="31" s="1"/>
  <c r="J39" i="31" s="1"/>
  <c r="K39" i="31" s="1"/>
  <c r="L39" i="31" s="1"/>
  <c r="M39" i="31" s="1"/>
  <c r="N39" i="31" s="1"/>
  <c r="O39" i="31" s="1"/>
  <c r="P39" i="31" s="1"/>
  <c r="J40" i="31" s="1"/>
  <c r="K40" i="31" s="1"/>
  <c r="L40" i="31" s="1"/>
  <c r="M40" i="31" s="1"/>
  <c r="N40" i="31" s="1"/>
  <c r="O40" i="31" s="1"/>
  <c r="M36" i="31"/>
  <c r="C36" i="31"/>
  <c r="D36" i="31" s="1"/>
  <c r="E36" i="31" s="1"/>
  <c r="F36" i="31" s="1"/>
  <c r="G36" i="31" s="1"/>
  <c r="H36" i="31" s="1"/>
  <c r="B37" i="31" s="1"/>
  <c r="C37" i="31" s="1"/>
  <c r="D37" i="31" s="1"/>
  <c r="E37" i="31" s="1"/>
  <c r="F37" i="31" s="1"/>
  <c r="G37" i="31" s="1"/>
  <c r="H37" i="31" s="1"/>
  <c r="B38" i="31" s="1"/>
  <c r="C38" i="31" s="1"/>
  <c r="D38" i="31" s="1"/>
  <c r="E38" i="31" s="1"/>
  <c r="F38" i="31" s="1"/>
  <c r="G38" i="31" s="1"/>
  <c r="H38" i="31" s="1"/>
  <c r="B39" i="31" s="1"/>
  <c r="C39" i="31" s="1"/>
  <c r="D39" i="31" s="1"/>
  <c r="E39" i="31" s="1"/>
  <c r="F39" i="31" s="1"/>
  <c r="G39" i="31" s="1"/>
  <c r="H39" i="31" s="1"/>
  <c r="B40" i="31" s="1"/>
  <c r="C40" i="31" s="1"/>
  <c r="D40" i="31" s="1"/>
  <c r="J27" i="31"/>
  <c r="K27" i="31" s="1"/>
  <c r="L27" i="31" s="1"/>
  <c r="M27" i="31" s="1"/>
  <c r="N27" i="31" s="1"/>
  <c r="O27" i="31" s="1"/>
  <c r="P27" i="31" s="1"/>
  <c r="J28" i="31" s="1"/>
  <c r="K28" i="31" s="1"/>
  <c r="L28" i="31" s="1"/>
  <c r="M28" i="31" s="1"/>
  <c r="N28" i="31" s="1"/>
  <c r="O28" i="31" s="1"/>
  <c r="P28" i="31" s="1"/>
  <c r="J29" i="31" s="1"/>
  <c r="K29" i="31" s="1"/>
  <c r="L29" i="31" s="1"/>
  <c r="M29" i="31" s="1"/>
  <c r="N29" i="31" s="1"/>
  <c r="O29" i="31" s="1"/>
  <c r="P29" i="31" s="1"/>
  <c r="J30" i="31" s="1"/>
  <c r="K30" i="31" s="1"/>
  <c r="L30" i="31" s="1"/>
  <c r="M30" i="31" s="1"/>
  <c r="N30" i="31" s="1"/>
  <c r="O30" i="31" s="1"/>
  <c r="P30" i="31" s="1"/>
  <c r="J31" i="31" s="1"/>
  <c r="K31" i="31" s="1"/>
  <c r="L31" i="31" s="1"/>
  <c r="D27" i="31"/>
  <c r="E27" i="31" s="1"/>
  <c r="F27" i="31" s="1"/>
  <c r="G27" i="31" s="1"/>
  <c r="H27" i="31" s="1"/>
  <c r="B28" i="31" s="1"/>
  <c r="C28" i="31" s="1"/>
  <c r="D28" i="31" s="1"/>
  <c r="E28" i="31" s="1"/>
  <c r="F28" i="31" s="1"/>
  <c r="G28" i="31" s="1"/>
  <c r="H28" i="31" s="1"/>
  <c r="B29" i="31" s="1"/>
  <c r="C29" i="31" s="1"/>
  <c r="D29" i="31" s="1"/>
  <c r="E29" i="31" s="1"/>
  <c r="F29" i="31" s="1"/>
  <c r="G29" i="31" s="1"/>
  <c r="H29" i="31" s="1"/>
  <c r="B30" i="31" s="1"/>
  <c r="C30" i="31" s="1"/>
  <c r="D30" i="31" s="1"/>
  <c r="E30" i="31" s="1"/>
  <c r="F30" i="31" s="1"/>
  <c r="G30" i="31" s="1"/>
  <c r="H30" i="31" s="1"/>
  <c r="C27" i="31"/>
  <c r="B27" i="31"/>
  <c r="AE26" i="31"/>
  <c r="AF26" i="31" s="1"/>
  <c r="Z27" i="31" s="1"/>
  <c r="AA27" i="31" s="1"/>
  <c r="U26" i="31"/>
  <c r="V26" i="31" s="1"/>
  <c r="W26" i="31" s="1"/>
  <c r="X26" i="31" s="1"/>
  <c r="R27" i="31" s="1"/>
  <c r="S27" i="31" s="1"/>
  <c r="T27" i="31" s="1"/>
  <c r="U27" i="31" s="1"/>
  <c r="V27" i="31" s="1"/>
  <c r="W27" i="31" s="1"/>
  <c r="X27" i="31" s="1"/>
  <c r="R28" i="31" s="1"/>
  <c r="S28" i="31" s="1"/>
  <c r="T28" i="31" s="1"/>
  <c r="U28" i="31" s="1"/>
  <c r="V28" i="31" s="1"/>
  <c r="W28" i="31" s="1"/>
  <c r="X28" i="31" s="1"/>
  <c r="R29" i="31" s="1"/>
  <c r="S29" i="31" s="1"/>
  <c r="T29" i="31" s="1"/>
  <c r="U29" i="31" s="1"/>
  <c r="V29" i="31" s="1"/>
  <c r="W29" i="31" s="1"/>
  <c r="X29" i="31" s="1"/>
  <c r="R30" i="31" s="1"/>
  <c r="S30" i="31" s="1"/>
  <c r="T30" i="31" s="1"/>
  <c r="U30" i="31" s="1"/>
  <c r="F17" i="31"/>
  <c r="G17" i="31" s="1"/>
  <c r="H17" i="31" s="1"/>
  <c r="B18" i="31" s="1"/>
  <c r="C18" i="31" s="1"/>
  <c r="D18" i="31" s="1"/>
  <c r="E18" i="31" s="1"/>
  <c r="F18" i="31" s="1"/>
  <c r="G18" i="31" s="1"/>
  <c r="H18" i="31" s="1"/>
  <c r="B19" i="31" s="1"/>
  <c r="C19" i="31" s="1"/>
  <c r="D19" i="31" s="1"/>
  <c r="E19" i="31" s="1"/>
  <c r="F19" i="31" s="1"/>
  <c r="G19" i="31" s="1"/>
  <c r="H19" i="31" s="1"/>
  <c r="B20" i="31" s="1"/>
  <c r="C20" i="31" s="1"/>
  <c r="D20" i="31" s="1"/>
  <c r="E20" i="31" s="1"/>
  <c r="F20" i="31" s="1"/>
  <c r="G20" i="31" s="1"/>
  <c r="H20" i="31" s="1"/>
  <c r="B21" i="31" s="1"/>
  <c r="C21" i="31" s="1"/>
  <c r="D21" i="31" s="1"/>
  <c r="E21" i="31" s="1"/>
  <c r="F21" i="31" s="1"/>
  <c r="C17" i="31"/>
  <c r="AD15" i="31"/>
  <c r="AE15" i="31" s="1"/>
  <c r="AF15" i="31" s="1"/>
  <c r="Z16" i="31" s="1"/>
  <c r="P15" i="31"/>
  <c r="J16" i="31" s="1"/>
  <c r="K16" i="31" s="1"/>
  <c r="L16" i="31" s="1"/>
  <c r="M16" i="31" s="1"/>
  <c r="N16" i="31" s="1"/>
  <c r="O16" i="31" s="1"/>
  <c r="P16" i="31" s="1"/>
  <c r="J17" i="31" s="1"/>
  <c r="K17" i="31" s="1"/>
  <c r="L17" i="31" s="1"/>
  <c r="M17" i="31" s="1"/>
  <c r="N17" i="31" s="1"/>
  <c r="O17" i="31" s="1"/>
  <c r="P17" i="31" s="1"/>
  <c r="J18" i="31" s="1"/>
  <c r="K18" i="31" s="1"/>
  <c r="L18" i="31" s="1"/>
  <c r="M18" i="31" s="1"/>
  <c r="N18" i="31" s="1"/>
  <c r="O18" i="31" s="1"/>
  <c r="P18" i="31" s="1"/>
  <c r="J19" i="31" s="1"/>
  <c r="K19" i="31" s="1"/>
  <c r="L19" i="31" s="1"/>
  <c r="M19" i="31" s="1"/>
  <c r="N19" i="31" s="1"/>
  <c r="O19" i="31" s="1"/>
  <c r="P19" i="31" s="1"/>
  <c r="J20" i="31" s="1"/>
  <c r="S14" i="31"/>
  <c r="T14" i="31" s="1"/>
  <c r="U14" i="31" s="1"/>
  <c r="V14" i="31" s="1"/>
  <c r="W14" i="31" s="1"/>
  <c r="X14" i="31" s="1"/>
  <c r="R15" i="31" s="1"/>
  <c r="S15" i="31" s="1"/>
  <c r="T15" i="31" s="1"/>
  <c r="U15" i="31" s="1"/>
  <c r="V15" i="31" s="1"/>
  <c r="W15" i="31" s="1"/>
  <c r="X15" i="31" s="1"/>
  <c r="R16" i="31" s="1"/>
  <c r="S16" i="31" s="1"/>
  <c r="T16" i="31" s="1"/>
  <c r="U16" i="31" s="1"/>
  <c r="V16" i="31" s="1"/>
  <c r="W16" i="31" s="1"/>
  <c r="X16" i="31" s="1"/>
  <c r="R17" i="31" s="1"/>
  <c r="S17" i="31" s="1"/>
  <c r="T17" i="31" s="1"/>
  <c r="U17" i="31" s="1"/>
  <c r="V17" i="31" s="1"/>
  <c r="W17" i="31" s="1"/>
  <c r="X17" i="31" s="1"/>
  <c r="R18" i="31" s="1"/>
  <c r="S18" i="31" s="1"/>
  <c r="T18" i="31" s="1"/>
  <c r="U18" i="31" s="1"/>
  <c r="E13" i="31"/>
  <c r="F13" i="31" s="1"/>
  <c r="G13" i="31" s="1"/>
  <c r="H13" i="31" s="1"/>
  <c r="B14" i="31" s="1"/>
  <c r="C14" i="31" s="1"/>
  <c r="D14" i="31" s="1"/>
  <c r="E14" i="31" s="1"/>
  <c r="F14" i="31" s="1"/>
  <c r="G14" i="31" s="1"/>
  <c r="H14" i="31" s="1"/>
  <c r="B15" i="31" s="1"/>
  <c r="C15" i="31" s="1"/>
  <c r="D15" i="31" s="1"/>
  <c r="E15" i="31" s="1"/>
  <c r="F15" i="31" s="1"/>
  <c r="G15" i="31" s="1"/>
  <c r="H15" i="31" s="1"/>
  <c r="B16" i="31" s="1"/>
  <c r="C16" i="31" s="1"/>
  <c r="D16" i="31" s="1"/>
  <c r="E16" i="31" s="1"/>
  <c r="F16" i="31" s="1"/>
  <c r="G16" i="31" s="1"/>
  <c r="H16" i="31" s="1"/>
  <c r="D13" i="31"/>
  <c r="K17" i="1"/>
  <c r="AD30" i="1"/>
  <c r="AD27" i="1"/>
  <c r="U18" i="1"/>
  <c r="AF19" i="1"/>
  <c r="AD15" i="1"/>
  <c r="H30" i="1"/>
  <c r="L31" i="1"/>
  <c r="AB39" i="1"/>
  <c r="AC39" i="1"/>
  <c r="AF38" i="1"/>
  <c r="S41" i="1"/>
  <c r="O40" i="1"/>
  <c r="D40" i="1"/>
  <c r="AE27" i="1"/>
  <c r="AE26" i="1"/>
  <c r="AD27" i="31" l="1"/>
  <c r="AE27" i="31" s="1"/>
  <c r="AF27" i="31" s="1"/>
  <c r="Z28" i="31" s="1"/>
  <c r="AA28" i="31" s="1"/>
  <c r="AB28" i="31" s="1"/>
  <c r="AC28" i="31" s="1"/>
  <c r="AD28" i="31" s="1"/>
  <c r="AE28" i="31" s="1"/>
  <c r="AF28" i="31" s="1"/>
  <c r="Z29" i="31" s="1"/>
  <c r="AA29" i="31" s="1"/>
  <c r="AB29" i="31" s="1"/>
  <c r="AC29" i="31" s="1"/>
  <c r="AD29" i="31" s="1"/>
  <c r="AE29" i="31" s="1"/>
  <c r="AF29" i="31" s="1"/>
  <c r="Z30" i="31" s="1"/>
  <c r="AA30" i="31" s="1"/>
  <c r="AB30" i="31" s="1"/>
  <c r="AC30" i="31" s="1"/>
  <c r="AD30" i="31" s="1"/>
  <c r="AE30" i="31" s="1"/>
  <c r="AF30" i="31" s="1"/>
  <c r="Z31" i="31" s="1"/>
  <c r="AF16" i="31"/>
  <c r="Z17" i="31" s="1"/>
  <c r="AA17" i="31" s="1"/>
  <c r="AB17" i="31" s="1"/>
  <c r="AC17" i="31" s="1"/>
  <c r="AD17" i="31" s="1"/>
  <c r="AE17" i="31" s="1"/>
  <c r="AF17" i="31" s="1"/>
  <c r="Z18" i="31" s="1"/>
  <c r="AA18" i="31" s="1"/>
  <c r="AB18" i="31" s="1"/>
  <c r="AC18" i="31" s="1"/>
  <c r="AD18" i="31" s="1"/>
  <c r="AE18" i="31" s="1"/>
  <c r="AF18" i="31" s="1"/>
  <c r="Z19" i="31" s="1"/>
  <c r="AA19" i="31" s="1"/>
  <c r="AB19" i="31" s="1"/>
  <c r="AC19" i="31" s="1"/>
  <c r="AD19" i="31" s="1"/>
  <c r="AE19" i="31" s="1"/>
  <c r="AF19" i="31" s="1"/>
  <c r="C36" i="1"/>
  <c r="D36" i="1" s="1"/>
  <c r="E36" i="1" s="1"/>
  <c r="F36" i="1" s="1"/>
  <c r="G36" i="1" s="1"/>
  <c r="S14" i="1"/>
  <c r="T14" i="1" s="1"/>
  <c r="U14" i="1" s="1"/>
  <c r="V14" i="1" s="1"/>
  <c r="P15" i="1"/>
  <c r="L36" i="8" l="1"/>
  <c r="L35" i="8"/>
  <c r="D20" i="25"/>
  <c r="D21" i="25"/>
  <c r="M10" i="25" s="1"/>
  <c r="E21" i="25"/>
  <c r="N10" i="25" s="1"/>
  <c r="D22" i="25"/>
  <c r="E22" i="25"/>
  <c r="E20" i="25"/>
  <c r="E19" i="25"/>
  <c r="D19" i="25"/>
  <c r="D16" i="25"/>
  <c r="E16" i="25"/>
  <c r="D17" i="25"/>
  <c r="E17" i="25"/>
  <c r="D18" i="25"/>
  <c r="M32" i="25" s="1"/>
  <c r="E18" i="25"/>
  <c r="N32" i="25" s="1"/>
  <c r="E15" i="25"/>
  <c r="D15" i="25"/>
  <c r="N15" i="25"/>
  <c r="D62" i="25"/>
  <c r="E62" i="25"/>
  <c r="D63" i="25"/>
  <c r="E63" i="25"/>
  <c r="D64" i="25"/>
  <c r="M31" i="25" s="1"/>
  <c r="E64" i="25"/>
  <c r="N31" i="25" s="1"/>
  <c r="D65" i="25"/>
  <c r="E65" i="25"/>
  <c r="E61" i="25"/>
  <c r="D61" i="25"/>
  <c r="E59" i="25"/>
  <c r="N11" i="25" s="1"/>
  <c r="D59" i="25"/>
  <c r="M11" i="25" s="1"/>
  <c r="D56" i="25"/>
  <c r="E56" i="25"/>
  <c r="D57" i="25"/>
  <c r="M14" i="25" s="1"/>
  <c r="E57" i="25"/>
  <c r="N14" i="25" s="1"/>
  <c r="E55" i="25"/>
  <c r="D55" i="25"/>
  <c r="E54" i="25"/>
  <c r="D54" i="25"/>
  <c r="D52" i="25"/>
  <c r="M27" i="25" s="1"/>
  <c r="E52" i="25"/>
  <c r="N27" i="25" s="1"/>
  <c r="E51" i="25"/>
  <c r="D51" i="25"/>
  <c r="D48" i="25"/>
  <c r="E48" i="25"/>
  <c r="D49" i="25"/>
  <c r="M29" i="25" s="1"/>
  <c r="E49" i="25"/>
  <c r="N29" i="25" s="1"/>
  <c r="E47" i="25"/>
  <c r="D47" i="25"/>
  <c r="D36" i="25"/>
  <c r="E36" i="25"/>
  <c r="D37" i="25"/>
  <c r="E37" i="25"/>
  <c r="D38" i="25"/>
  <c r="E38" i="25"/>
  <c r="N30" i="25" s="1"/>
  <c r="D39" i="25"/>
  <c r="M20" i="25" s="1"/>
  <c r="E39" i="25"/>
  <c r="N20" i="25" s="1"/>
  <c r="D40" i="25"/>
  <c r="E40" i="25"/>
  <c r="D41" i="25"/>
  <c r="E41" i="25"/>
  <c r="D42" i="25"/>
  <c r="E42" i="25"/>
  <c r="D43" i="25"/>
  <c r="E43" i="25"/>
  <c r="D44" i="25"/>
  <c r="M12" i="25" s="1"/>
  <c r="E44" i="25"/>
  <c r="N12" i="25" s="1"/>
  <c r="D45" i="25"/>
  <c r="M21" i="25" s="1"/>
  <c r="E45" i="25"/>
  <c r="N21" i="25" s="1"/>
  <c r="E35" i="25"/>
  <c r="D35" i="25"/>
  <c r="D30" i="25"/>
  <c r="M22" i="25" s="1"/>
  <c r="E30" i="25"/>
  <c r="N22" i="25" s="1"/>
  <c r="D31" i="25"/>
  <c r="E31" i="25"/>
  <c r="D32" i="25"/>
  <c r="M17" i="25" s="1"/>
  <c r="E32" i="25"/>
  <c r="N17" i="25" s="1"/>
  <c r="D33" i="25"/>
  <c r="E33" i="25"/>
  <c r="E29" i="25"/>
  <c r="D29" i="25"/>
  <c r="D25" i="25"/>
  <c r="E25" i="25"/>
  <c r="D26" i="25"/>
  <c r="E26" i="25"/>
  <c r="D27" i="25"/>
  <c r="M13" i="25" s="1"/>
  <c r="E27" i="25"/>
  <c r="N13" i="25" s="1"/>
  <c r="E24" i="25"/>
  <c r="D24" i="25"/>
  <c r="D13" i="1"/>
  <c r="E13" i="1" s="1"/>
  <c r="F13" i="1" s="1"/>
  <c r="G13" i="1" s="1"/>
  <c r="H13" i="1" s="1"/>
  <c r="B14" i="1" s="1"/>
  <c r="C14" i="1" s="1"/>
  <c r="D14" i="1" s="1"/>
  <c r="E14" i="1" s="1"/>
  <c r="F14" i="1" s="1"/>
  <c r="G14" i="1" s="1"/>
  <c r="AB36" i="1"/>
  <c r="AC36" i="1" s="1"/>
  <c r="AD36" i="1" s="1"/>
  <c r="M36" i="1"/>
  <c r="N36" i="1" s="1"/>
  <c r="O36" i="1" s="1"/>
  <c r="U26" i="1"/>
  <c r="V26" i="1" s="1"/>
  <c r="W26" i="1" s="1"/>
  <c r="X26" i="1" s="1"/>
  <c r="R27" i="1" s="1"/>
  <c r="S27" i="1" s="1"/>
  <c r="W14" i="25"/>
  <c r="W9" i="25"/>
  <c r="W10" i="25"/>
  <c r="W11" i="25"/>
  <c r="W12" i="25"/>
  <c r="W13" i="25"/>
  <c r="W8" i="25"/>
  <c r="V14" i="25"/>
  <c r="X9" i="25"/>
  <c r="Y9" i="25" s="1"/>
  <c r="X10" i="25"/>
  <c r="Y10" i="25" s="1"/>
  <c r="X11" i="25"/>
  <c r="Y11" i="25" s="1"/>
  <c r="X12" i="25"/>
  <c r="Y12" i="25" s="1"/>
  <c r="X13" i="25"/>
  <c r="Y13" i="25" s="1"/>
  <c r="X8" i="25"/>
  <c r="Y8" i="25" s="1"/>
  <c r="N8" i="25" l="1"/>
  <c r="N25" i="25"/>
  <c r="N19" i="25"/>
  <c r="N9" i="25"/>
  <c r="N16" i="25"/>
  <c r="N18" i="25"/>
  <c r="O20" i="25"/>
  <c r="N24" i="25"/>
  <c r="O17" i="25"/>
  <c r="O22" i="25"/>
  <c r="O21" i="25"/>
  <c r="M19" i="25"/>
  <c r="O19" i="25" s="1"/>
  <c r="O27" i="25"/>
  <c r="O11" i="25"/>
  <c r="O32" i="25"/>
  <c r="O10" i="25"/>
  <c r="M16" i="25"/>
  <c r="O16" i="25" s="1"/>
  <c r="O13" i="25"/>
  <c r="O12" i="25"/>
  <c r="O29" i="25"/>
  <c r="O14" i="25"/>
  <c r="N28" i="25"/>
  <c r="N37" i="25" s="1"/>
  <c r="O31" i="25"/>
  <c r="M25" i="25"/>
  <c r="O25" i="25" s="1"/>
  <c r="M9" i="25"/>
  <c r="M8" i="25"/>
  <c r="M24" i="25"/>
  <c r="Y14" i="25"/>
  <c r="Z11" i="25" s="1"/>
  <c r="Z10" i="25"/>
  <c r="X14" i="25"/>
  <c r="O8" i="25" l="1"/>
  <c r="O24" i="25"/>
  <c r="O9" i="25"/>
  <c r="Z9" i="25"/>
  <c r="Z8" i="25"/>
  <c r="Z12" i="25"/>
  <c r="Z13" i="25"/>
  <c r="Z14" i="25" l="1"/>
  <c r="AF26" i="1" l="1"/>
  <c r="Z27" i="1" s="1"/>
  <c r="AA27" i="1" s="1"/>
  <c r="AB27" i="1" l="1"/>
  <c r="AC27" i="1" s="1"/>
  <c r="I91" i="4"/>
  <c r="X36" i="1" l="1"/>
  <c r="R37" i="1" s="1"/>
  <c r="S37" i="1" s="1"/>
  <c r="T37" i="1" s="1"/>
  <c r="U37" i="1" s="1"/>
  <c r="V37" i="1" s="1"/>
  <c r="W37" i="1" s="1"/>
  <c r="X37" i="1" s="1"/>
  <c r="R38" i="1" s="1"/>
  <c r="S38" i="1" s="1"/>
  <c r="T38" i="1" s="1"/>
  <c r="U38" i="1" s="1"/>
  <c r="V38" i="1" s="1"/>
  <c r="W38" i="1" s="1"/>
  <c r="X38" i="1" s="1"/>
  <c r="R39" i="1" s="1"/>
  <c r="S39" i="1" s="1"/>
  <c r="T39" i="1" s="1"/>
  <c r="U39" i="1" s="1"/>
  <c r="V39" i="1" s="1"/>
  <c r="W39" i="1" s="1"/>
  <c r="X39" i="1" s="1"/>
  <c r="AF27" i="1" l="1"/>
  <c r="Z28" i="1" s="1"/>
  <c r="AA28" i="1" s="1"/>
  <c r="AB28" i="1" s="1"/>
  <c r="AC28" i="1" s="1"/>
  <c r="H36" i="1"/>
  <c r="B37" i="1" s="1"/>
  <c r="C37" i="1" s="1"/>
  <c r="D37" i="1" s="1"/>
  <c r="E37" i="1" s="1"/>
  <c r="AE28" i="1" l="1"/>
  <c r="AF28" i="1" s="1"/>
  <c r="Z29" i="1" s="1"/>
  <c r="AA29" i="1" s="1"/>
  <c r="AB29" i="1" s="1"/>
  <c r="AC29" i="1" s="1"/>
  <c r="AD29" i="1" s="1"/>
  <c r="AE29" i="1" s="1"/>
  <c r="AF29" i="1" s="1"/>
  <c r="Z30" i="1" s="1"/>
  <c r="AD28" i="1"/>
  <c r="AE36" i="1"/>
  <c r="AF36" i="1" s="1"/>
  <c r="W14" i="1"/>
  <c r="AA30" i="1" l="1"/>
  <c r="AB30" i="1" s="1"/>
  <c r="AC30" i="1" s="1"/>
  <c r="AE30" i="1" s="1"/>
  <c r="AF30" i="1" s="1"/>
  <c r="Z31" i="1" s="1"/>
  <c r="I83" i="26"/>
  <c r="H87" i="10"/>
  <c r="E11" i="25"/>
  <c r="M23" i="25" s="1"/>
  <c r="O23" i="25" s="1"/>
  <c r="I72" i="28" l="1"/>
  <c r="I81" i="21"/>
  <c r="I76" i="29"/>
  <c r="I23" i="29"/>
  <c r="I24" i="29"/>
  <c r="I25" i="29"/>
  <c r="I26" i="29"/>
  <c r="I28" i="29"/>
  <c r="I29" i="29"/>
  <c r="I30" i="29"/>
  <c r="I32" i="29"/>
  <c r="I33" i="29"/>
  <c r="I34" i="29"/>
  <c r="I35" i="29"/>
  <c r="I37" i="29"/>
  <c r="I38" i="29"/>
  <c r="I39" i="29"/>
  <c r="I40" i="29"/>
  <c r="I41" i="29"/>
  <c r="I43" i="29"/>
  <c r="I44" i="29"/>
  <c r="I45" i="29"/>
  <c r="I46" i="29"/>
  <c r="I47" i="29"/>
  <c r="I48" i="29"/>
  <c r="I49" i="29"/>
  <c r="I50" i="29"/>
  <c r="I51" i="29"/>
  <c r="I52" i="29"/>
  <c r="I53" i="29"/>
  <c r="I55" i="29"/>
  <c r="I56" i="29"/>
  <c r="I57" i="29"/>
  <c r="I59" i="29"/>
  <c r="I60" i="29"/>
  <c r="I62" i="29"/>
  <c r="I63" i="29"/>
  <c r="I64" i="29"/>
  <c r="I65" i="29"/>
  <c r="I67" i="29"/>
  <c r="I69" i="29"/>
  <c r="I70" i="29"/>
  <c r="I71" i="29"/>
  <c r="I72" i="29"/>
  <c r="I73" i="29"/>
  <c r="H75" i="29"/>
  <c r="G75" i="29"/>
  <c r="B27" i="1"/>
  <c r="C27" i="1" s="1"/>
  <c r="D27" i="1" s="1"/>
  <c r="P36" i="1"/>
  <c r="J37" i="1" s="1"/>
  <c r="K37" i="1" s="1"/>
  <c r="L37" i="1" s="1"/>
  <c r="M37" i="1" s="1"/>
  <c r="N37" i="1" s="1"/>
  <c r="O37" i="1" s="1"/>
  <c r="P37" i="1" s="1"/>
  <c r="J38" i="1" s="1"/>
  <c r="K38" i="1" s="1"/>
  <c r="L38" i="1" s="1"/>
  <c r="M38" i="1" s="1"/>
  <c r="N38" i="1" s="1"/>
  <c r="O38" i="1" s="1"/>
  <c r="P38" i="1" s="1"/>
  <c r="J39" i="1" s="1"/>
  <c r="K39" i="1" s="1"/>
  <c r="L39" i="1" s="1"/>
  <c r="M39" i="1" s="1"/>
  <c r="N39" i="1" s="1"/>
  <c r="O39" i="1" s="1"/>
  <c r="P39" i="1" s="1"/>
  <c r="J40" i="1" s="1"/>
  <c r="K40" i="1" s="1"/>
  <c r="L40" i="1" s="1"/>
  <c r="M40" i="1" s="1"/>
  <c r="N40" i="1" s="1"/>
  <c r="F37" i="1"/>
  <c r="G37" i="1" s="1"/>
  <c r="H37" i="1" s="1"/>
  <c r="B38" i="1" s="1"/>
  <c r="T27" i="1"/>
  <c r="U27" i="1" s="1"/>
  <c r="V27" i="1" s="1"/>
  <c r="W27" i="1" s="1"/>
  <c r="X27" i="1" s="1"/>
  <c r="R28" i="1" s="1"/>
  <c r="S28" i="1" s="1"/>
  <c r="T28" i="1" s="1"/>
  <c r="U28" i="1" s="1"/>
  <c r="V28" i="1" s="1"/>
  <c r="W28" i="1" s="1"/>
  <c r="X28" i="1" s="1"/>
  <c r="R29" i="1" s="1"/>
  <c r="S29" i="1" s="1"/>
  <c r="T29" i="1" s="1"/>
  <c r="U29" i="1" s="1"/>
  <c r="V29" i="1" s="1"/>
  <c r="W29" i="1" s="1"/>
  <c r="X29" i="1" s="1"/>
  <c r="R30" i="1" s="1"/>
  <c r="S30" i="1" s="1"/>
  <c r="T30" i="1" s="1"/>
  <c r="U30" i="1" s="1"/>
  <c r="J27" i="1"/>
  <c r="K27" i="1" s="1"/>
  <c r="L27" i="1" s="1"/>
  <c r="M27" i="1" s="1"/>
  <c r="N27" i="1" s="1"/>
  <c r="O27" i="1" s="1"/>
  <c r="P27" i="1" s="1"/>
  <c r="J28" i="1" s="1"/>
  <c r="K28" i="1" s="1"/>
  <c r="L28" i="1" s="1"/>
  <c r="M28" i="1" s="1"/>
  <c r="N28" i="1" s="1"/>
  <c r="O28" i="1" s="1"/>
  <c r="P28" i="1" s="1"/>
  <c r="J29" i="1" s="1"/>
  <c r="K29" i="1" s="1"/>
  <c r="L29" i="1" s="1"/>
  <c r="M29" i="1" s="1"/>
  <c r="N29" i="1" s="1"/>
  <c r="O29" i="1" s="1"/>
  <c r="P29" i="1" s="1"/>
  <c r="J30" i="1" s="1"/>
  <c r="K30" i="1" s="1"/>
  <c r="L30" i="1" s="1"/>
  <c r="M30" i="1" s="1"/>
  <c r="N30" i="1" s="1"/>
  <c r="O30" i="1" s="1"/>
  <c r="P30" i="1" s="1"/>
  <c r="J31" i="1" s="1"/>
  <c r="K31" i="1" s="1"/>
  <c r="AE15" i="1"/>
  <c r="AF15" i="1" s="1"/>
  <c r="Z16" i="1" s="1"/>
  <c r="AA16" i="1" s="1"/>
  <c r="AB16" i="1" s="1"/>
  <c r="AC16" i="1" s="1"/>
  <c r="AD16" i="1" s="1"/>
  <c r="AE16" i="1" s="1"/>
  <c r="AF16" i="1" s="1"/>
  <c r="Z17" i="1" s="1"/>
  <c r="AA17" i="1" s="1"/>
  <c r="AB17" i="1" s="1"/>
  <c r="AC17" i="1" s="1"/>
  <c r="AD17" i="1" s="1"/>
  <c r="AE17" i="1" s="1"/>
  <c r="AF17" i="1" s="1"/>
  <c r="Z18" i="1" s="1"/>
  <c r="AA18" i="1" s="1"/>
  <c r="AB18" i="1" s="1"/>
  <c r="AC18" i="1" s="1"/>
  <c r="AD18" i="1" s="1"/>
  <c r="AE18" i="1" s="1"/>
  <c r="AF18" i="1" s="1"/>
  <c r="Z19" i="1" s="1"/>
  <c r="AA19" i="1" s="1"/>
  <c r="AB19" i="1" s="1"/>
  <c r="AC19" i="1" s="1"/>
  <c r="AD19" i="1" s="1"/>
  <c r="AE19" i="1" s="1"/>
  <c r="X14" i="1"/>
  <c r="R15" i="1" s="1"/>
  <c r="S15" i="1" s="1"/>
  <c r="T15" i="1" s="1"/>
  <c r="U15" i="1" s="1"/>
  <c r="V15" i="1" s="1"/>
  <c r="W15" i="1" s="1"/>
  <c r="X15" i="1" s="1"/>
  <c r="R16" i="1" s="1"/>
  <c r="S16" i="1" s="1"/>
  <c r="J16" i="1"/>
  <c r="K16" i="1" s="1"/>
  <c r="L16" i="1" s="1"/>
  <c r="M16" i="1" s="1"/>
  <c r="N16" i="1" s="1"/>
  <c r="O16" i="1" s="1"/>
  <c r="P16" i="1" s="1"/>
  <c r="J17" i="1" s="1"/>
  <c r="H14" i="1"/>
  <c r="B15" i="1" s="1"/>
  <c r="C15" i="1" s="1"/>
  <c r="D15" i="1" s="1"/>
  <c r="E15" i="1" s="1"/>
  <c r="F15" i="1" s="1"/>
  <c r="G15" i="1" s="1"/>
  <c r="H15" i="1" s="1"/>
  <c r="E6" i="25"/>
  <c r="E10" i="25"/>
  <c r="M18" i="25" s="1"/>
  <c r="O18" i="25" s="1"/>
  <c r="E9" i="25"/>
  <c r="M26" i="25" s="1"/>
  <c r="O26" i="25" s="1"/>
  <c r="E5" i="25"/>
  <c r="M28" i="25" s="1"/>
  <c r="O28" i="25" s="1"/>
  <c r="E7" i="25"/>
  <c r="M30" i="25" s="1"/>
  <c r="O30" i="25" s="1"/>
  <c r="E8" i="25"/>
  <c r="M15" i="25" s="1"/>
  <c r="I60" i="27"/>
  <c r="I59" i="27"/>
  <c r="I58" i="27"/>
  <c r="I57" i="27"/>
  <c r="I56" i="27"/>
  <c r="I48" i="26"/>
  <c r="I47" i="26"/>
  <c r="I46" i="26"/>
  <c r="I45" i="26"/>
  <c r="I44" i="26"/>
  <c r="H52" i="10"/>
  <c r="H51" i="10"/>
  <c r="H50" i="10"/>
  <c r="H49" i="10"/>
  <c r="H48" i="10"/>
  <c r="H37" i="8"/>
  <c r="H36" i="8"/>
  <c r="H35" i="8"/>
  <c r="H34" i="8"/>
  <c r="H33" i="8"/>
  <c r="I37" i="28"/>
  <c r="I36" i="28"/>
  <c r="I35" i="28"/>
  <c r="I34" i="28"/>
  <c r="I33" i="28"/>
  <c r="I46" i="21"/>
  <c r="I45" i="21"/>
  <c r="I44" i="21"/>
  <c r="I43" i="21"/>
  <c r="I42" i="21"/>
  <c r="I54" i="4"/>
  <c r="Q38" i="4"/>
  <c r="R40" i="1"/>
  <c r="S40" i="1" s="1"/>
  <c r="T40" i="1" s="1"/>
  <c r="U40" i="1" s="1"/>
  <c r="V40" i="1" s="1"/>
  <c r="W40" i="1" s="1"/>
  <c r="X40" i="1" s="1"/>
  <c r="R41" i="1" s="1"/>
  <c r="I95" i="27"/>
  <c r="I19" i="28"/>
  <c r="I20" i="28"/>
  <c r="I21" i="28"/>
  <c r="I22" i="28"/>
  <c r="I24" i="28"/>
  <c r="I25" i="28"/>
  <c r="I26" i="28"/>
  <c r="I28" i="28"/>
  <c r="I29" i="28"/>
  <c r="I30" i="28"/>
  <c r="I31" i="28"/>
  <c r="I39" i="28"/>
  <c r="I40" i="28"/>
  <c r="I41" i="28"/>
  <c r="I42" i="28"/>
  <c r="I43" i="28"/>
  <c r="I44" i="28"/>
  <c r="I45" i="28"/>
  <c r="I46" i="28"/>
  <c r="I47" i="28"/>
  <c r="I48" i="28"/>
  <c r="I49" i="28"/>
  <c r="I51" i="28"/>
  <c r="I52" i="28"/>
  <c r="I53" i="28"/>
  <c r="I55" i="28"/>
  <c r="I56" i="28"/>
  <c r="I58" i="28"/>
  <c r="I59" i="28"/>
  <c r="I60" i="28"/>
  <c r="I61" i="28"/>
  <c r="I63" i="28"/>
  <c r="I65" i="28"/>
  <c r="I66" i="28"/>
  <c r="I67" i="28"/>
  <c r="I68" i="28"/>
  <c r="I69" i="28"/>
  <c r="H71" i="28"/>
  <c r="G71" i="28"/>
  <c r="Z37" i="1"/>
  <c r="AA37" i="1" s="1"/>
  <c r="AB37" i="1" s="1"/>
  <c r="AC37" i="1" s="1"/>
  <c r="AD37" i="1" s="1"/>
  <c r="AE37" i="1" s="1"/>
  <c r="AF37" i="1" s="1"/>
  <c r="Z38" i="1" s="1"/>
  <c r="AA38" i="1" s="1"/>
  <c r="AB38" i="1" s="1"/>
  <c r="AC38" i="1" s="1"/>
  <c r="AD38" i="1" s="1"/>
  <c r="AE38" i="1" s="1"/>
  <c r="I42" i="27"/>
  <c r="I43" i="27"/>
  <c r="I44" i="27"/>
  <c r="I45" i="27"/>
  <c r="I47" i="27"/>
  <c r="I48" i="27"/>
  <c r="I49" i="27"/>
  <c r="I51" i="27"/>
  <c r="I52" i="27"/>
  <c r="I53" i="27"/>
  <c r="I54" i="27"/>
  <c r="I62" i="27"/>
  <c r="I63" i="27"/>
  <c r="I64" i="27"/>
  <c r="I65" i="27"/>
  <c r="I66" i="27"/>
  <c r="I67" i="27"/>
  <c r="I68" i="27"/>
  <c r="I69" i="27"/>
  <c r="I70" i="27"/>
  <c r="I71" i="27"/>
  <c r="I72" i="27"/>
  <c r="I74" i="27"/>
  <c r="I75" i="27"/>
  <c r="I76" i="27"/>
  <c r="I78" i="27"/>
  <c r="I79" i="27"/>
  <c r="I81" i="27"/>
  <c r="I82" i="27"/>
  <c r="I83" i="27"/>
  <c r="I84" i="27"/>
  <c r="I86" i="27"/>
  <c r="I88" i="27"/>
  <c r="I89" i="27"/>
  <c r="I90" i="27"/>
  <c r="I91" i="27"/>
  <c r="I92" i="27"/>
  <c r="H94" i="27"/>
  <c r="G94" i="27"/>
  <c r="I30" i="26"/>
  <c r="I31" i="26"/>
  <c r="I32" i="26"/>
  <c r="I33" i="26"/>
  <c r="I35" i="26"/>
  <c r="I36" i="26"/>
  <c r="I37" i="26"/>
  <c r="I39" i="26"/>
  <c r="I40" i="26"/>
  <c r="I41" i="26"/>
  <c r="I42" i="26"/>
  <c r="I50" i="26"/>
  <c r="I51" i="26"/>
  <c r="I52" i="26"/>
  <c r="I53" i="26"/>
  <c r="I54" i="26"/>
  <c r="I55" i="26"/>
  <c r="I56" i="26"/>
  <c r="I57" i="26"/>
  <c r="I58" i="26"/>
  <c r="I59" i="26"/>
  <c r="I60" i="26"/>
  <c r="I62" i="26"/>
  <c r="I63" i="26"/>
  <c r="I64" i="26"/>
  <c r="I66" i="26"/>
  <c r="I67" i="26"/>
  <c r="I69" i="26"/>
  <c r="I70" i="26"/>
  <c r="I71" i="26"/>
  <c r="I72" i="26"/>
  <c r="I74" i="26"/>
  <c r="I76" i="26"/>
  <c r="I77" i="26"/>
  <c r="I78" i="26"/>
  <c r="I79" i="26"/>
  <c r="I80" i="26"/>
  <c r="H82" i="26"/>
  <c r="G82" i="26"/>
  <c r="H84" i="10"/>
  <c r="H83" i="10"/>
  <c r="H82" i="10"/>
  <c r="H81" i="10"/>
  <c r="H80" i="10"/>
  <c r="H69" i="8"/>
  <c r="H68" i="8"/>
  <c r="H67" i="8"/>
  <c r="H66" i="8"/>
  <c r="H65" i="8"/>
  <c r="I78" i="21"/>
  <c r="I77" i="21"/>
  <c r="I76" i="21"/>
  <c r="I75" i="21"/>
  <c r="I74" i="21"/>
  <c r="I85" i="4"/>
  <c r="I86" i="4"/>
  <c r="I87" i="4"/>
  <c r="I88" i="4"/>
  <c r="I80" i="4"/>
  <c r="I79" i="4"/>
  <c r="I78" i="4"/>
  <c r="I77" i="4"/>
  <c r="I70" i="21"/>
  <c r="I69" i="21"/>
  <c r="I68" i="21"/>
  <c r="I67" i="21"/>
  <c r="H61" i="8"/>
  <c r="H60" i="8"/>
  <c r="H59" i="8"/>
  <c r="H58" i="8"/>
  <c r="H76" i="10"/>
  <c r="H75" i="10"/>
  <c r="H74" i="10"/>
  <c r="H73" i="10"/>
  <c r="G67" i="25"/>
  <c r="F11" i="25"/>
  <c r="I38" i="4"/>
  <c r="I28" i="21"/>
  <c r="H19" i="8"/>
  <c r="H34" i="10"/>
  <c r="I39" i="4"/>
  <c r="I29" i="21"/>
  <c r="H20" i="8"/>
  <c r="H35" i="10"/>
  <c r="I40" i="4"/>
  <c r="I30" i="21"/>
  <c r="H21" i="8"/>
  <c r="H36" i="10"/>
  <c r="I41" i="4"/>
  <c r="I31" i="21"/>
  <c r="H22" i="8"/>
  <c r="H37" i="10"/>
  <c r="I43" i="4"/>
  <c r="I33" i="21"/>
  <c r="H24" i="8"/>
  <c r="H39" i="10"/>
  <c r="I44" i="4"/>
  <c r="I34" i="21"/>
  <c r="H25" i="8"/>
  <c r="H40" i="10"/>
  <c r="I45" i="4"/>
  <c r="I35" i="21"/>
  <c r="H26" i="8"/>
  <c r="H41" i="10"/>
  <c r="I47" i="4"/>
  <c r="I37" i="21"/>
  <c r="H28" i="8"/>
  <c r="H43" i="10"/>
  <c r="I48" i="4"/>
  <c r="I38" i="21"/>
  <c r="H29" i="8"/>
  <c r="H44" i="10"/>
  <c r="I49" i="4"/>
  <c r="I39" i="21"/>
  <c r="H30" i="8"/>
  <c r="H45" i="10"/>
  <c r="I50" i="4"/>
  <c r="I40" i="21"/>
  <c r="H31" i="8"/>
  <c r="H46" i="10"/>
  <c r="I52" i="4"/>
  <c r="I53" i="4"/>
  <c r="I55" i="4"/>
  <c r="I56" i="4"/>
  <c r="I58" i="4"/>
  <c r="I48" i="21"/>
  <c r="H39" i="8"/>
  <c r="H54" i="10"/>
  <c r="I59" i="4"/>
  <c r="I49" i="21"/>
  <c r="H40" i="8"/>
  <c r="H55" i="10"/>
  <c r="I60" i="4"/>
  <c r="I50" i="21"/>
  <c r="H41" i="8"/>
  <c r="H56" i="10"/>
  <c r="I61" i="4"/>
  <c r="I51" i="21"/>
  <c r="H42" i="8"/>
  <c r="H57" i="10"/>
  <c r="I62" i="4"/>
  <c r="I52" i="21"/>
  <c r="H43" i="8"/>
  <c r="H58" i="10"/>
  <c r="I63" i="4"/>
  <c r="I53" i="21"/>
  <c r="H44" i="8"/>
  <c r="H59" i="10"/>
  <c r="I64" i="4"/>
  <c r="I54" i="21"/>
  <c r="H45" i="8"/>
  <c r="H60" i="10"/>
  <c r="I65" i="4"/>
  <c r="I55" i="21"/>
  <c r="H46" i="8"/>
  <c r="H61" i="10"/>
  <c r="I66" i="4"/>
  <c r="I56" i="21"/>
  <c r="H47" i="8"/>
  <c r="H62" i="10"/>
  <c r="I67" i="4"/>
  <c r="I57" i="21"/>
  <c r="H48" i="8"/>
  <c r="H63" i="10"/>
  <c r="I68" i="4"/>
  <c r="I58" i="21"/>
  <c r="H49" i="8"/>
  <c r="H64" i="10"/>
  <c r="I70" i="4"/>
  <c r="I60" i="21"/>
  <c r="H51" i="8"/>
  <c r="H66" i="10"/>
  <c r="I71" i="4"/>
  <c r="I61" i="21"/>
  <c r="H52" i="8"/>
  <c r="H67" i="10"/>
  <c r="I72" i="4"/>
  <c r="I62" i="21"/>
  <c r="H53" i="8"/>
  <c r="H68" i="10"/>
  <c r="I74" i="4"/>
  <c r="I64" i="21"/>
  <c r="H55" i="8"/>
  <c r="H70" i="10"/>
  <c r="I75" i="4"/>
  <c r="I65" i="21"/>
  <c r="H56" i="8"/>
  <c r="H71" i="10"/>
  <c r="I82" i="4"/>
  <c r="I72" i="21"/>
  <c r="H63" i="8"/>
  <c r="H78" i="10"/>
  <c r="I84" i="4"/>
  <c r="G86" i="10"/>
  <c r="F86" i="10"/>
  <c r="H72" i="8"/>
  <c r="G71" i="8"/>
  <c r="F71" i="8"/>
  <c r="Q44" i="4"/>
  <c r="Q42" i="4"/>
  <c r="H90" i="4"/>
  <c r="G90" i="4"/>
  <c r="G80" i="21"/>
  <c r="H80" i="21"/>
  <c r="O15" i="25" l="1"/>
  <c r="O37" i="25" s="1"/>
  <c r="M37" i="25"/>
  <c r="B16" i="1"/>
  <c r="C16" i="1" s="1"/>
  <c r="D16" i="1" s="1"/>
  <c r="E16" i="1" s="1"/>
  <c r="F16" i="1" s="1"/>
  <c r="G16" i="1" s="1"/>
  <c r="H16" i="1" s="1"/>
  <c r="C17" i="1" s="1"/>
  <c r="F17" i="1" s="1"/>
  <c r="G17" i="1" s="1"/>
  <c r="E27" i="1"/>
  <c r="F27" i="1" s="1"/>
  <c r="G27" i="1" s="1"/>
  <c r="H27" i="1" s="1"/>
  <c r="B28" i="1" s="1"/>
  <c r="C28" i="1" s="1"/>
  <c r="D28" i="1" s="1"/>
  <c r="E28" i="1" s="1"/>
  <c r="F28" i="1" s="1"/>
  <c r="G28" i="1" s="1"/>
  <c r="H28" i="1" s="1"/>
  <c r="B29" i="1" s="1"/>
  <c r="C29" i="1" s="1"/>
  <c r="D29" i="1" s="1"/>
  <c r="E29" i="1" s="1"/>
  <c r="F29" i="1" s="1"/>
  <c r="G29" i="1" s="1"/>
  <c r="H29" i="1" s="1"/>
  <c r="B30" i="1" s="1"/>
  <c r="C30" i="1" s="1"/>
  <c r="D30" i="1" s="1"/>
  <c r="E30" i="1" s="1"/>
  <c r="F30" i="1" s="1"/>
  <c r="G30" i="1" s="1"/>
  <c r="I90" i="4"/>
  <c r="C38" i="1"/>
  <c r="D38" i="1" s="1"/>
  <c r="E38" i="1" s="1"/>
  <c r="F38" i="1" s="1"/>
  <c r="G38" i="1" s="1"/>
  <c r="H38" i="1" s="1"/>
  <c r="B39" i="1" s="1"/>
  <c r="C39" i="1" s="1"/>
  <c r="D39" i="1" s="1"/>
  <c r="E39" i="1" s="1"/>
  <c r="F39" i="1" s="1"/>
  <c r="G39" i="1" s="1"/>
  <c r="H39" i="1" s="1"/>
  <c r="B40" i="1" s="1"/>
  <c r="C40" i="1" s="1"/>
  <c r="T16" i="1"/>
  <c r="U16" i="1" s="1"/>
  <c r="V16" i="1" s="1"/>
  <c r="W16" i="1" s="1"/>
  <c r="X16" i="1" s="1"/>
  <c r="R17" i="1" s="1"/>
  <c r="S17" i="1" s="1"/>
  <c r="T17" i="1" s="1"/>
  <c r="U17" i="1" s="1"/>
  <c r="V17" i="1" s="1"/>
  <c r="W17" i="1" s="1"/>
  <c r="X17" i="1" s="1"/>
  <c r="R18" i="1" s="1"/>
  <c r="S18" i="1" s="1"/>
  <c r="T18" i="1" s="1"/>
  <c r="F51" i="25"/>
  <c r="H86" i="10"/>
  <c r="F29" i="25"/>
  <c r="F61" i="25"/>
  <c r="H71" i="8"/>
  <c r="I94" i="27"/>
  <c r="F24" i="25"/>
  <c r="I80" i="21"/>
  <c r="I82" i="26"/>
  <c r="I71" i="28"/>
  <c r="I75" i="29"/>
  <c r="E66" i="25"/>
  <c r="F20" i="25"/>
  <c r="F15" i="25"/>
  <c r="F54" i="25"/>
  <c r="F59" i="25"/>
  <c r="F5" i="25"/>
  <c r="F9" i="25"/>
  <c r="F47" i="25"/>
  <c r="D66" i="25"/>
  <c r="F35" i="25"/>
  <c r="L17" i="1" l="1"/>
  <c r="M17" i="1" s="1"/>
  <c r="N17" i="1" s="1"/>
  <c r="O17" i="1" s="1"/>
  <c r="P17" i="1" s="1"/>
  <c r="J18" i="1" s="1"/>
  <c r="K18" i="1" s="1"/>
  <c r="L18" i="1" s="1"/>
  <c r="M18" i="1" s="1"/>
  <c r="N18" i="1" s="1"/>
  <c r="O18" i="1" s="1"/>
  <c r="P18" i="1" s="1"/>
  <c r="J19" i="1" s="1"/>
  <c r="K19" i="1" s="1"/>
  <c r="L19" i="1" s="1"/>
  <c r="M19" i="1" s="1"/>
  <c r="N19" i="1" s="1"/>
  <c r="O19" i="1" s="1"/>
  <c r="P19" i="1" s="1"/>
  <c r="J20" i="1" s="1"/>
  <c r="H17" i="1"/>
  <c r="Z39" i="1"/>
  <c r="AA39" i="1" s="1"/>
  <c r="AD39" i="1" s="1"/>
  <c r="AE39" i="1" s="1"/>
  <c r="AF39" i="1" s="1"/>
  <c r="Z40" i="1" s="1"/>
  <c r="AA40" i="1" s="1"/>
  <c r="AB40" i="1" s="1"/>
  <c r="AC40" i="1" s="1"/>
  <c r="L37" i="25"/>
  <c r="F67" i="25"/>
  <c r="B18" i="1" l="1"/>
  <c r="C18" i="1" s="1"/>
  <c r="D18" i="1" s="1"/>
  <c r="E18" i="1" s="1"/>
  <c r="F18" i="1" s="1"/>
  <c r="G18" i="1" s="1"/>
  <c r="H18" i="1" s="1"/>
  <c r="B19" i="1" s="1"/>
  <c r="C19" i="1" s="1"/>
  <c r="D19" i="1" s="1"/>
  <c r="E19" i="1" s="1"/>
  <c r="F19" i="1" s="1"/>
  <c r="G19" i="1" s="1"/>
  <c r="H19" i="1" s="1"/>
  <c r="B20" i="1" s="1"/>
  <c r="C20" i="1" s="1"/>
  <c r="D20" i="1" s="1"/>
  <c r="E20" i="1" s="1"/>
  <c r="F20" i="1" s="1"/>
  <c r="G20" i="1" s="1"/>
  <c r="H20" i="1" s="1"/>
  <c r="B21" i="1" s="1"/>
  <c r="C21" i="1" s="1"/>
  <c r="D21" i="1" s="1"/>
  <c r="E21" i="1" s="1"/>
  <c r="F21" i="1" s="1"/>
  <c r="AD40" i="1"/>
  <c r="AE40" i="1" s="1"/>
  <c r="K38" i="25"/>
</calcChain>
</file>

<file path=xl/sharedStrings.xml><?xml version="1.0" encoding="utf-8"?>
<sst xmlns="http://schemas.openxmlformats.org/spreadsheetml/2006/main" count="1979" uniqueCount="517">
  <si>
    <t>16H30 - 17H30</t>
  </si>
  <si>
    <t>13H30 - 14H30</t>
  </si>
  <si>
    <t>14H30 - 15H30</t>
  </si>
  <si>
    <t>15H30 - 16H30</t>
  </si>
  <si>
    <t>UE 9</t>
  </si>
  <si>
    <t>UE</t>
  </si>
  <si>
    <t>UE 1</t>
  </si>
  <si>
    <t>UE 2</t>
  </si>
  <si>
    <t>UE 3</t>
  </si>
  <si>
    <t>UE 4</t>
  </si>
  <si>
    <t>UE 5</t>
  </si>
  <si>
    <t>UE 6</t>
  </si>
  <si>
    <t>UE 7</t>
  </si>
  <si>
    <t>UE 8</t>
  </si>
  <si>
    <t>Sa</t>
  </si>
  <si>
    <t>Examen</t>
  </si>
  <si>
    <t>JUILLET</t>
  </si>
  <si>
    <t>AOUT</t>
  </si>
  <si>
    <t>SEPTEMBRE</t>
  </si>
  <si>
    <t>NOVEMBRE</t>
  </si>
  <si>
    <t>DECEMBRE</t>
  </si>
  <si>
    <t>JANVIER</t>
  </si>
  <si>
    <t>FEVRIER</t>
  </si>
  <si>
    <t>MARS</t>
  </si>
  <si>
    <t>AVRIL</t>
  </si>
  <si>
    <t>MAI</t>
  </si>
  <si>
    <t>JUIN</t>
  </si>
  <si>
    <t>Di</t>
  </si>
  <si>
    <t>Lu</t>
  </si>
  <si>
    <t>Ma</t>
  </si>
  <si>
    <t>Je</t>
  </si>
  <si>
    <t>Me</t>
  </si>
  <si>
    <t>Ve</t>
  </si>
  <si>
    <t>Vacances</t>
  </si>
  <si>
    <t>Evénement</t>
  </si>
  <si>
    <t>La fête nationale</t>
  </si>
  <si>
    <t>L'Assomption</t>
  </si>
  <si>
    <t>La Toussaint</t>
  </si>
  <si>
    <t>L'Armistice</t>
  </si>
  <si>
    <t>Noël</t>
  </si>
  <si>
    <t>1er mai</t>
  </si>
  <si>
    <t>L'Armistice 39-45</t>
  </si>
  <si>
    <t>Ascention</t>
  </si>
  <si>
    <t>SEPTEMBRE/OCTOBRE</t>
  </si>
  <si>
    <t>FERIE</t>
  </si>
  <si>
    <t xml:space="preserve">Soutenances </t>
  </si>
  <si>
    <t>FACULTE</t>
  </si>
  <si>
    <t>INDUSTRIE</t>
  </si>
  <si>
    <t>9H - 10H</t>
  </si>
  <si>
    <t>10H - 11H</t>
  </si>
  <si>
    <t>11H - 12H</t>
  </si>
  <si>
    <t>J</t>
  </si>
  <si>
    <t>V</t>
  </si>
  <si>
    <t>L</t>
  </si>
  <si>
    <t>M</t>
  </si>
  <si>
    <t>Unité d’enseignement</t>
  </si>
  <si>
    <t>Compétences attendues</t>
  </si>
  <si>
    <t>Modules</t>
  </si>
  <si>
    <t>Programme</t>
  </si>
  <si>
    <t>Durée</t>
  </si>
  <si>
    <t>Crédits temps Européens</t>
  </si>
  <si>
    <t>Harmonisation</t>
  </si>
  <si>
    <t>UE 0</t>
  </si>
  <si>
    <t>Compétences de bases de chimie et/ou de Santé en fonction du cursus antérieur des candidats.</t>
  </si>
  <si>
    <t>Santé</t>
  </si>
  <si>
    <t>Composition et fonctionnement d’une cellule. Transmission du patrimoine génétique</t>
  </si>
  <si>
    <t>Microbiologie :</t>
  </si>
  <si>
    <t>Micro-organismes. Bactéries. Champignons. Agents conservateurs.</t>
  </si>
  <si>
    <t>Le médicament :</t>
  </si>
  <si>
    <t>Généralité sur le médicament, sur le métabolisme du principe actif</t>
  </si>
  <si>
    <t>Parasitologie :</t>
  </si>
  <si>
    <t>Généralité sur les différents organismes source de pathologie chez par une action parasitaire.</t>
  </si>
  <si>
    <t>Formulation :</t>
  </si>
  <si>
    <t>12 h</t>
  </si>
  <si>
    <t>5 h</t>
  </si>
  <si>
    <t>10 h</t>
  </si>
  <si>
    <t>Chimie</t>
  </si>
  <si>
    <t>Chimie organique</t>
  </si>
  <si>
    <t>24 h</t>
  </si>
  <si>
    <t>Bibliographie</t>
  </si>
  <si>
    <t>Méthodologie de collecte et de synthèse de l’information</t>
  </si>
  <si>
    <t>Publication Scientifique</t>
  </si>
  <si>
    <t>Bibliographie informatisée :</t>
  </si>
  <si>
    <t xml:space="preserve">Connaissance des différents catalogues, et des différentes bases de données, </t>
  </si>
  <si>
    <t>20 h</t>
  </si>
  <si>
    <t>Brevet</t>
  </si>
  <si>
    <t>Cosmétologie</t>
  </si>
  <si>
    <t>Réglementation des produits de santé</t>
  </si>
  <si>
    <t>Environnement réglementaire</t>
  </si>
  <si>
    <t>Préformulation</t>
  </si>
  <si>
    <t>Développement du médicament</t>
  </si>
  <si>
    <t>Formulation du lot paillasse au lot industriel</t>
  </si>
  <si>
    <t>Développement</t>
  </si>
  <si>
    <t>Validations des méthodes analytiques</t>
  </si>
  <si>
    <t>Validation des méthodes</t>
  </si>
  <si>
    <t>Contrôle qualité des matières premières aux produits finis</t>
  </si>
  <si>
    <t>Méthodologie de Recherche expérimentale</t>
  </si>
  <si>
    <t>Méthodologie de formulation</t>
  </si>
  <si>
    <t>Plans d’expériences</t>
  </si>
  <si>
    <t>Assurance Qualité</t>
  </si>
  <si>
    <t>Gestion de la Qualité Industrielle</t>
  </si>
  <si>
    <t>Anglais</t>
  </si>
  <si>
    <t>Communication technique en groupe</t>
  </si>
  <si>
    <t>Projet Tuteuré</t>
  </si>
  <si>
    <t>UE 10</t>
  </si>
  <si>
    <t>Gestion de projets</t>
  </si>
  <si>
    <t>Projet tuteuré</t>
  </si>
  <si>
    <t>Apprentissage</t>
  </si>
  <si>
    <t>UE 11</t>
  </si>
  <si>
    <t>Insertion professionnelle</t>
  </si>
  <si>
    <t>Stage</t>
  </si>
  <si>
    <t>CS</t>
  </si>
  <si>
    <t>AF</t>
  </si>
  <si>
    <t>MPS</t>
  </si>
  <si>
    <t>Biblio</t>
  </si>
  <si>
    <t>PI</t>
  </si>
  <si>
    <t>Entreprise</t>
  </si>
  <si>
    <t>Cosmetologie</t>
  </si>
  <si>
    <t>Physio de la peau</t>
  </si>
  <si>
    <t>AB</t>
  </si>
  <si>
    <t>PHV</t>
  </si>
  <si>
    <t xml:space="preserve">Tox Cos </t>
  </si>
  <si>
    <t>VA</t>
  </si>
  <si>
    <t>JMA</t>
  </si>
  <si>
    <t>Preformualtion</t>
  </si>
  <si>
    <t>Thermodynamique</t>
  </si>
  <si>
    <t>Stabilité des API</t>
  </si>
  <si>
    <t>AN</t>
  </si>
  <si>
    <t>Complt Alimentaire</t>
  </si>
  <si>
    <t xml:space="preserve">Reglt° Cosme </t>
  </si>
  <si>
    <t xml:space="preserve">Reach </t>
  </si>
  <si>
    <t xml:space="preserve">Legislation </t>
  </si>
  <si>
    <t>Injectables</t>
  </si>
  <si>
    <t>Devpt medt</t>
  </si>
  <si>
    <t>Genrique creme</t>
  </si>
  <si>
    <t>HZ</t>
  </si>
  <si>
    <t xml:space="preserve">Formes liquides </t>
  </si>
  <si>
    <t>PP</t>
  </si>
  <si>
    <t>ADME</t>
  </si>
  <si>
    <t>Tox des organes</t>
  </si>
  <si>
    <t>Biopharmacie</t>
  </si>
  <si>
    <t>Metrologie</t>
  </si>
  <si>
    <t>Validation des methodes</t>
  </si>
  <si>
    <t>Chromato</t>
  </si>
  <si>
    <t>EW</t>
  </si>
  <si>
    <t>MRE</t>
  </si>
  <si>
    <t>MS</t>
  </si>
  <si>
    <t>ML</t>
  </si>
  <si>
    <t>Qualité industrielle</t>
  </si>
  <si>
    <t>MC</t>
  </si>
  <si>
    <t xml:space="preserve">Technique de communication </t>
  </si>
  <si>
    <t>Cours</t>
  </si>
  <si>
    <t>TP / TD</t>
  </si>
  <si>
    <t>Total</t>
  </si>
  <si>
    <t>autre</t>
  </si>
  <si>
    <t>Condition stérilité</t>
  </si>
  <si>
    <t>module</t>
  </si>
  <si>
    <t>enseignant</t>
  </si>
  <si>
    <t>Unité d'enseignement</t>
  </si>
  <si>
    <t xml:space="preserve">application </t>
  </si>
  <si>
    <t>UE O</t>
  </si>
  <si>
    <t>commun</t>
  </si>
  <si>
    <t>Tox</t>
  </si>
  <si>
    <t>Formulation</t>
  </si>
  <si>
    <t>parasitologie</t>
  </si>
  <si>
    <t>santé</t>
  </si>
  <si>
    <t>Biologie cellulaire</t>
  </si>
  <si>
    <t>microbiologie</t>
  </si>
  <si>
    <t>chimie organique</t>
  </si>
  <si>
    <t>AD</t>
  </si>
  <si>
    <t>ES</t>
  </si>
  <si>
    <t>TOTAL</t>
  </si>
  <si>
    <t>EXAM + PPT</t>
  </si>
  <si>
    <t>Prévu</t>
  </si>
  <si>
    <t>EXAM + Rentrée</t>
  </si>
  <si>
    <t xml:space="preserve">Prévu </t>
  </si>
  <si>
    <t>enseignants</t>
  </si>
  <si>
    <r>
      <t xml:space="preserve">Biologie Cellulaire </t>
    </r>
    <r>
      <rPr>
        <sz val="8"/>
        <color indexed="8"/>
        <rFont val="Times New Roman"/>
        <family val="1"/>
      </rPr>
      <t>:</t>
    </r>
  </si>
  <si>
    <t xml:space="preserve">Veille technologique : </t>
  </si>
  <si>
    <t>source de l’information brevet, définition et enjeu de la propriété intellectuelle</t>
  </si>
  <si>
    <t>La peau</t>
  </si>
  <si>
    <t>Physiologie de la peau :</t>
  </si>
  <si>
    <t>Connaissance des différentes couches structurelles de la peau et leurs fonctionnalités dans cet organe. La peau joue a plusieurs fonctions primordiales : interface avec l’extérieur, protection, métabolique, thermorégulation, et sensorielle</t>
  </si>
  <si>
    <t>Toxicologie</t>
  </si>
  <si>
    <t>Cosmétologie :</t>
  </si>
  <si>
    <t>Connaissances des différents ingrédients utilisés en cosmétologie, apprentissage des différentes formulations cosmetiques.</t>
  </si>
  <si>
    <t>AMM</t>
  </si>
  <si>
    <t>Le dossier d’AMM :</t>
  </si>
  <si>
    <t>Complément alimentaire</t>
  </si>
  <si>
    <t xml:space="preserve">Aspect règlementaire des compléments alimentaire : </t>
  </si>
  <si>
    <t>Reach</t>
  </si>
  <si>
    <t>Prévention des risques – REACH &amp; SGH :</t>
  </si>
  <si>
    <t>Sensibilisation aux principaux objectifs de REACH : assurer un niveau élevé de protection de la santé humaine, de l'environnement contre les risques que peuvent poser les produits chimiques</t>
  </si>
  <si>
    <t>Préformulation :</t>
  </si>
  <si>
    <t>Physico chimie des polymères:</t>
  </si>
  <si>
    <t>Etudes des tensions de surfaces et des transitions vitreuses des polymeres et l’impact sur la formaulation</t>
  </si>
  <si>
    <t>Études de stabilité des substances actives :</t>
  </si>
  <si>
    <t>Les conditions  ICH lors des études de stabilité, les dégradations forcées (hydrolyse acide et basique, oxydation, exposition à la lumière…) les seuils de déclaration de la pharmacopée européenne.</t>
  </si>
  <si>
    <t>Thermodynamique :</t>
  </si>
  <si>
    <t>Analyse thermique différentielle pour les changements d’états, étude de l’activiste de la molécule, différentes études sur l’appareillage de caractérisation du polymorphisme</t>
  </si>
  <si>
    <t>La voie parentérale :</t>
  </si>
  <si>
    <t>Les génériques :</t>
  </si>
  <si>
    <t>Etudes à mener lors d’un développement d’un médicament générique méthode analytique, choix de la formulation, et plus particulièrement l’étude de bio équivalence.</t>
  </si>
  <si>
    <t>Les conditions de stérilité :</t>
  </si>
  <si>
    <t>biopharmacie</t>
  </si>
  <si>
    <t>La bio pharmacie :</t>
  </si>
  <si>
    <t>Etude des caractérisations des propriété de passage membranaire des principes actifs, et étude des différentes formes améliorant la bio disponibilité des principes, avec une focus opérer sur les nouvelles formes que sont les liposomes et les vecteurs</t>
  </si>
  <si>
    <t>Genie génétique</t>
  </si>
  <si>
    <t>Génie génétique :</t>
  </si>
  <si>
    <t>Thérapie génique :</t>
  </si>
  <si>
    <t>Administration Distribution Métabolisme Elimination</t>
  </si>
  <si>
    <t>Toxicologie des organes :</t>
  </si>
  <si>
    <t>A.D.M.E. :</t>
  </si>
  <si>
    <t>Socio professionnel</t>
  </si>
  <si>
    <t>Pharmacocinétique</t>
  </si>
  <si>
    <t>Validation des methodes :</t>
  </si>
  <si>
    <t xml:space="preserve"> La linéarité, répétabilité, Exactitude, Précision intermédiaire, Robustesse</t>
  </si>
  <si>
    <t>Métrologie</t>
  </si>
  <si>
    <t>Chromatographie</t>
  </si>
  <si>
    <t>Protocoles d’études, et Appareillages</t>
  </si>
  <si>
    <t>Bases de la cosmétologie et connaissances des produits</t>
  </si>
  <si>
    <t>Connaissance de l’environnement Qualité dans l'entreprise</t>
  </si>
  <si>
    <t>Bases de chimie organique. Chimie structurale. Grandes fonctions de la chimie organique (oxygénées, azotées, multiples). Notion de réactivité</t>
  </si>
  <si>
    <t>Commun</t>
  </si>
  <si>
    <t>Etude du Principe actif : polymorphisme, condition de stabilité, caractérisation des propriétés physico chimiques du PA, étude des interactions PA excipients</t>
  </si>
  <si>
    <t>Nom et grade des enseignants-chercheurs, enseignants ou chercheurs</t>
  </si>
  <si>
    <t>Section CNU</t>
  </si>
  <si>
    <t>(le cas échéant)</t>
  </si>
  <si>
    <t>Composante d’appartenance</t>
  </si>
  <si>
    <t>au sein de l’établissement</t>
  </si>
  <si>
    <t>Nombre d’heures assurées</t>
  </si>
  <si>
    <t>Enseignements dispensés</t>
  </si>
  <si>
    <t>Michèle LAGET, MCU</t>
  </si>
  <si>
    <t>UM – UFR de Pharmacie</t>
  </si>
  <si>
    <t>UE0, UE5, EU7, UE8</t>
  </si>
  <si>
    <t>Hélène GUIRAUD, MCU</t>
  </si>
  <si>
    <t>Qualitologie UE7, UE8</t>
  </si>
  <si>
    <t>Maxime CROZET, MCU</t>
  </si>
  <si>
    <t>UE0 Chimie</t>
  </si>
  <si>
    <t xml:space="preserve">Christophe CURTI, MCU </t>
  </si>
  <si>
    <t>Christophe SAUZET</t>
  </si>
  <si>
    <t>UE0 Santé</t>
  </si>
  <si>
    <t>Pascal PRINDERRE, MCU</t>
  </si>
  <si>
    <t>Eric SEREE, MCU</t>
  </si>
  <si>
    <t>Pierre Henri VILLARD, MCU</t>
  </si>
  <si>
    <t>Philippe PICCERELLE, Pr</t>
  </si>
  <si>
    <t>UE1</t>
  </si>
  <si>
    <t>Aurélien DUMETRE, MCU</t>
  </si>
  <si>
    <t>UE2</t>
  </si>
  <si>
    <t>Jacques  KALOUSTIAN, MCU</t>
  </si>
  <si>
    <t>UE4, UE6</t>
  </si>
  <si>
    <t>Pactrick HAMAIDE</t>
  </si>
  <si>
    <t>B.U. UFR de pharmacie</t>
  </si>
  <si>
    <t>Alexandrine BERTAUD-FOUCAULT, MCU</t>
  </si>
  <si>
    <t>Véronique ANDRIEU, MCU</t>
  </si>
  <si>
    <t>UE3</t>
  </si>
  <si>
    <t>Jean-Maxime MIANE, MCU</t>
  </si>
  <si>
    <t>UE4</t>
  </si>
  <si>
    <t>Marie-Pierre SAVELLI, MCU</t>
  </si>
  <si>
    <t>UE2, UE5</t>
  </si>
  <si>
    <t>Joseph CICCOLINI, MCU</t>
  </si>
  <si>
    <t>UE5</t>
  </si>
  <si>
    <t>Jean Pierre REBOUL, MCU</t>
  </si>
  <si>
    <t>Yves BARRA, Pr</t>
  </si>
  <si>
    <t>Hervé KOVACIC, Pr</t>
  </si>
  <si>
    <t>Léopold TCHIAKPE, MCU</t>
  </si>
  <si>
    <t>Alain NICOLAY, MCU</t>
  </si>
  <si>
    <t>UE6</t>
  </si>
  <si>
    <t xml:space="preserve">Les differentes formes et procédés d’obtention de préparations injectables seront abordées, ainsi que tous les aspects reglementaires nécessaires à ce développement </t>
  </si>
  <si>
    <t>Cet enseignement est une application des différents outils et techniques qui sont abordés dans les cours de tous les UE. Le but pour les étudiants est d'obtenir un produit innovant. Les étudiants sont ainsi mis en situation de création d'une start up sur la base de la commercialisation de leur produit.</t>
  </si>
  <si>
    <t>Les étudiants aborderont les différents outils et algorythme mathématiques qui leur permettront de mener à bien leurs futurs recherche expérimentales. L'objectif de cet enseignement est de pouvoir réduire le nombre d'expériences nécessaires pourcaractériser les parametres cirtiques.</t>
  </si>
  <si>
    <t>partage des experiences professionnelles</t>
  </si>
  <si>
    <t>Le génie génétique est un champ très actif de la recherche car les applications possibles sont multiples, notamment en santé humaine</t>
  </si>
  <si>
    <t>Au carrefour de la  : bilogie moléculaire, bacteriologie, virologie, et de la génétique, toutes ces techniques ayant pour but de transferer une information génétique d'un organisme dans un autre.</t>
  </si>
  <si>
    <t>Correction à des fins thérapetiques d'un défaut génétique par l'intervention sur l'ADN, grace à la technologie de l'ADN recombinant, pour approter unnouveau gene, moduler l'expression d'un gene endogene, corriger l'anomalie d'un gene muté</t>
  </si>
  <si>
    <t>Etudes des principales raisons et molécules responsabel d'une toxicité au niveau des principaux organes : le Foie, le Cœur, les Poumons, les Reins, et le systeme nerveux.</t>
  </si>
  <si>
    <r>
      <t xml:space="preserve">Les actifs cosmétiques : </t>
    </r>
    <r>
      <rPr>
        <sz val="8"/>
        <rFont val="Times New Roman"/>
        <family val="1"/>
      </rPr>
      <t xml:space="preserve"> Etudes des différentes contraintes liés à l'usage d'actif en cosmétologien notamment au niveau de leur toxicité.</t>
    </r>
  </si>
  <si>
    <t>Généralité sur les différentes formes pharmaceutiques et leurs élaborations</t>
  </si>
  <si>
    <t>Etude du devenir du médicament dans l'organisme</t>
  </si>
  <si>
    <r>
      <t>Pharmacocinétique :</t>
    </r>
    <r>
      <rPr>
        <sz val="8"/>
        <rFont val="Times New Roman"/>
        <family val="1"/>
      </rPr>
      <t xml:space="preserve"> Etude de la présence et des interaction du principe actif dans l'organisme ainsi que les facteurs régissant et impactant sa biodisponibilité</t>
    </r>
  </si>
  <si>
    <r>
      <rPr>
        <u/>
        <sz val="8"/>
        <rFont val="Calibri"/>
        <family val="2"/>
      </rPr>
      <t xml:space="preserve">Métrologie : </t>
    </r>
    <r>
      <rPr>
        <sz val="8"/>
        <rFont val="Calibri"/>
        <family val="2"/>
      </rPr>
      <t>La métrologie est la « science des mesures et ses applications ».  Elle comprend tous les aspects théoriques et pratiques des mesurages, quels que soient l'incertitude de mesure et le domaine d'application</t>
    </r>
  </si>
  <si>
    <r>
      <rPr>
        <u/>
        <sz val="8"/>
        <rFont val="Calibri"/>
        <family val="2"/>
      </rPr>
      <t xml:space="preserve">La chromatographie : </t>
    </r>
    <r>
      <rPr>
        <sz val="8"/>
        <rFont val="Calibri"/>
        <family val="2"/>
      </rPr>
      <t>C'est une technique physique de séparation d'espèces chimiques. L'échantillon contenant une ou plusieurs espèces est entraîné par un courant de phase mobile (liquide, gaz ou fluide supercritique) le long d'une phase stationnaire. Les Etudiants aborderont les différentes techniques séparatives : CLHP, CPG, CCM</t>
    </r>
  </si>
  <si>
    <t xml:space="preserve">Contenu du module :
définition de la qualité;
historique du management de la qualité;
présentation des grands principes de la qualité;
lecture approfondie de l'ISO 9001:2008 (exigences);
études de cas;
-----
présentation syntétiques des principaux référentiels de management : ISO 14001:2004; OHSAS 18001:2007; ISO 17025; ISO 22000;
-----
gestion de projet;
-----
lecture approfondie de l'ISO 22716:2008 (BPF Cosmétiques);
études de cas.
</t>
  </si>
  <si>
    <t xml:space="preserve">pointage des heures de cours par UE </t>
  </si>
  <si>
    <t>Pointage des heures de cours par enseignants</t>
  </si>
  <si>
    <t>noms</t>
  </si>
  <si>
    <t>prénoms</t>
  </si>
  <si>
    <t>heures de cours</t>
  </si>
  <si>
    <t>Heures de TP</t>
  </si>
  <si>
    <t xml:space="preserve">Andrieu </t>
  </si>
  <si>
    <t>véronique</t>
  </si>
  <si>
    <t>Frideling</t>
  </si>
  <si>
    <t>aline</t>
  </si>
  <si>
    <t>Sauzet</t>
  </si>
  <si>
    <t>christophe</t>
  </si>
  <si>
    <t>Zamboni</t>
  </si>
  <si>
    <t>hervé</t>
  </si>
  <si>
    <t>TP</t>
  </si>
  <si>
    <t>TOTAL Théorique</t>
  </si>
  <si>
    <t>Villard</t>
  </si>
  <si>
    <t>pierre henri</t>
  </si>
  <si>
    <t>Nicolay</t>
  </si>
  <si>
    <t xml:space="preserve"> Alain</t>
  </si>
  <si>
    <t>Piccerelle</t>
  </si>
  <si>
    <t>Philippe</t>
  </si>
  <si>
    <t>Savelli</t>
  </si>
  <si>
    <t>Marie Pierre</t>
  </si>
  <si>
    <t xml:space="preserve">Wafo </t>
  </si>
  <si>
    <t>Emmanuel</t>
  </si>
  <si>
    <t>Sergent</t>
  </si>
  <si>
    <t>Michelle</t>
  </si>
  <si>
    <t>Carriere</t>
  </si>
  <si>
    <t>Michel</t>
  </si>
  <si>
    <t>Seree</t>
  </si>
  <si>
    <t>Eric</t>
  </si>
  <si>
    <t>Angeli</t>
  </si>
  <si>
    <t>Jean Marc</t>
  </si>
  <si>
    <t>Bertaud</t>
  </si>
  <si>
    <t>Alexandrine</t>
  </si>
  <si>
    <t>Dumetre</t>
  </si>
  <si>
    <t>Aurelien</t>
  </si>
  <si>
    <t xml:space="preserve">Bpl et vaccination </t>
  </si>
  <si>
    <t>BPL En experimentation</t>
  </si>
  <si>
    <t>HETD</t>
  </si>
  <si>
    <t>Férié</t>
  </si>
  <si>
    <t>intervenant fac</t>
  </si>
  <si>
    <t>intervenant exterieur</t>
  </si>
  <si>
    <t>contractuel amu</t>
  </si>
  <si>
    <t>paques</t>
  </si>
  <si>
    <t>pentecote</t>
  </si>
  <si>
    <t>,</t>
  </si>
  <si>
    <t>examen qualité</t>
  </si>
  <si>
    <t xml:space="preserve">Pierre </t>
  </si>
  <si>
    <t>Grascha</t>
  </si>
  <si>
    <t>cycle medt</t>
  </si>
  <si>
    <t xml:space="preserve">TP </t>
  </si>
  <si>
    <t>'SeptHarmonie octobre 16'!G53+'Nov 16'!G43+'Dec 16'!+'Dec 16'!G41+'Jan 17'!G31+'fevrier 17'!G38+'Mars 16'!+'Avr 16'!G38+'Mai 16'!G62</t>
  </si>
  <si>
    <t>MR</t>
  </si>
  <si>
    <t>Licence Professionnelle :Industries pharmaceutiques, cosmétologiques et de santé : gestion, production et valorisation  pracours : Produits de Santé et Cosmétiques</t>
  </si>
  <si>
    <t xml:space="preserve">Cosmeto MPS  </t>
  </si>
  <si>
    <t>CC</t>
  </si>
  <si>
    <t>PG</t>
  </si>
  <si>
    <t xml:space="preserve">Master 2 INGENIERIE DE LA SANTE,  Parcours Medicament et Produits de Santé, Option Dermo-cosmetologie.                                                                                      Calendrier d'Alternance  prévu pour 2018-2019                                                            </t>
  </si>
  <si>
    <t>1er janvier</t>
  </si>
  <si>
    <t xml:space="preserve"> soutenance projet tutoré</t>
  </si>
  <si>
    <t>soutenance de stage</t>
  </si>
  <si>
    <t>Innovation et gestion de projet JMA salle info 11h30</t>
  </si>
  <si>
    <t xml:space="preserve">Sujet projet Tut </t>
  </si>
  <si>
    <t>Nb Séance</t>
  </si>
  <si>
    <t>6 X 4h</t>
  </si>
  <si>
    <t>Chaine</t>
  </si>
  <si>
    <t xml:space="preserve">Caroline </t>
  </si>
  <si>
    <t>ROBIN</t>
  </si>
  <si>
    <t>Maxime</t>
  </si>
  <si>
    <t>projet cosmeto MPS</t>
  </si>
  <si>
    <t>Presentation en angalis de l'entreprise et de ce qu'ils font en entreprise 10min max</t>
  </si>
  <si>
    <t xml:space="preserve">Salle 211 bat </t>
  </si>
  <si>
    <t>Chromato/Spectro EW</t>
  </si>
  <si>
    <t>PR</t>
  </si>
  <si>
    <t>Volume horaire Global : 700h</t>
  </si>
  <si>
    <t>Dates de :</t>
  </si>
  <si>
    <t>Période :</t>
  </si>
  <si>
    <t>UFR Medecine</t>
  </si>
  <si>
    <t>eau osmosée</t>
  </si>
  <si>
    <t>carbopol</t>
  </si>
  <si>
    <t>Glycérine</t>
  </si>
  <si>
    <t>TEA</t>
  </si>
  <si>
    <t>EAu osmosée</t>
  </si>
  <si>
    <t>Ethanol</t>
  </si>
  <si>
    <t>Mois de Juin 2023</t>
  </si>
  <si>
    <t>Tox Cosmeto PHV</t>
  </si>
  <si>
    <t>Préformulation CS</t>
  </si>
  <si>
    <t>cosmetique solide bio/naturel multi usage</t>
  </si>
  <si>
    <t>Thermo PR</t>
  </si>
  <si>
    <t>Voir Aline probleme planning le 15/05 AM</t>
  </si>
  <si>
    <t>Management equipe / changement Groupe 1 / TP Galenique Groupe 2</t>
  </si>
  <si>
    <t>Management equipe / changement Groupe 2 / TP Galenique Groupe 1</t>
  </si>
  <si>
    <t>Mois de Mars 2024</t>
  </si>
  <si>
    <t>Mois de Avril 2024</t>
  </si>
  <si>
    <t>Mois de Juin 2024</t>
  </si>
  <si>
    <t>Analyse de risque / Gestion du changement</t>
  </si>
  <si>
    <t>Reglementation cosmetique CC</t>
  </si>
  <si>
    <t>MM</t>
  </si>
  <si>
    <t>JB</t>
  </si>
  <si>
    <t>Ewo</t>
  </si>
  <si>
    <t>Biotechnologie</t>
  </si>
  <si>
    <t xml:space="preserve">Tensio actifs </t>
  </si>
  <si>
    <t>MB</t>
  </si>
  <si>
    <t>conservateurs</t>
  </si>
  <si>
    <t>Projet cosmeto</t>
  </si>
  <si>
    <t xml:space="preserve">YS </t>
  </si>
  <si>
    <t>code</t>
  </si>
  <si>
    <t>Biatss</t>
  </si>
  <si>
    <t>Boucher</t>
  </si>
  <si>
    <t>Penelope</t>
  </si>
  <si>
    <t>PB</t>
  </si>
  <si>
    <t>Brager</t>
  </si>
  <si>
    <t>Myriam</t>
  </si>
  <si>
    <t>Wolff</t>
  </si>
  <si>
    <t>Estelle</t>
  </si>
  <si>
    <t>Masi</t>
  </si>
  <si>
    <t>Muriel</t>
  </si>
  <si>
    <t>Rebouilon</t>
  </si>
  <si>
    <t>Pierre</t>
  </si>
  <si>
    <t>Ewa</t>
  </si>
  <si>
    <t>Sablioniere</t>
  </si>
  <si>
    <t>Yannick</t>
  </si>
  <si>
    <t>YS</t>
  </si>
  <si>
    <t>Bringuier</t>
  </si>
  <si>
    <t>Justine</t>
  </si>
  <si>
    <t>Projet  Cosmeto MPS</t>
  </si>
  <si>
    <t xml:space="preserve">CLP &amp; FDS JMA </t>
  </si>
  <si>
    <t xml:space="preserve">brager </t>
  </si>
  <si>
    <t>7h concervateur</t>
  </si>
  <si>
    <t>7h transpo</t>
  </si>
  <si>
    <t>Bat. Pedago 211</t>
  </si>
  <si>
    <t>Salle N° 2 Medecine</t>
  </si>
  <si>
    <t>TD1 Pharrma</t>
  </si>
  <si>
    <t>Presentation entreprise CS</t>
  </si>
  <si>
    <t>Mois de Novembre 2023</t>
  </si>
  <si>
    <t>Visio projet tut AF</t>
  </si>
  <si>
    <t>Cours M. BRAGER- TENSIACTIFS</t>
  </si>
  <si>
    <t>Cours M. BRAGER- Procédés de production et Transposition d’échelle</t>
  </si>
  <si>
    <t xml:space="preserve"> Zone stérile MM</t>
  </si>
  <si>
    <t>AMM M.M</t>
  </si>
  <si>
    <t>AMM M.M salle info</t>
  </si>
  <si>
    <t>Audit Afnor</t>
  </si>
  <si>
    <t>Biopharmacie MPS</t>
  </si>
  <si>
    <t>Licence Professionnelle : Industries pharmaceutiques, cosmétologiques et de santé : gestion, production et valorisation                                                                                                                  pracours : "Produits de Santé et Cosmétiques "                                                                   Calendrier d'Alternance 2024-2025</t>
  </si>
  <si>
    <t>Pour les LP :</t>
  </si>
  <si>
    <t>EFFCI</t>
  </si>
  <si>
    <r>
      <t>17 février 2025 (journée)</t>
    </r>
    <r>
      <rPr>
        <sz val="11"/>
        <color rgb="FF000000"/>
        <rFont val="Times New Roman"/>
        <family val="1"/>
      </rPr>
      <t> : Formation sur le référentiel EFfCI (Ingrédients cosmétique) – Cours + TP</t>
    </r>
  </si>
  <si>
    <t>Team Building (Groupe 1)</t>
  </si>
  <si>
    <r>
      <t>18 février 2025 (journée)</t>
    </r>
    <r>
      <rPr>
        <sz val="11"/>
        <color rgb="FF000000"/>
        <rFont val="Times New Roman"/>
        <family val="1"/>
      </rPr>
      <t> - Groupe 1 : Le management d'équipe (par les valeurs / Gestion d'équipe / Gestion du changement)</t>
    </r>
  </si>
  <si>
    <t>Team Building (Groupe 2)</t>
  </si>
  <si>
    <r>
      <t>19 février 2025 (journée)</t>
    </r>
    <r>
      <rPr>
        <sz val="11"/>
        <color rgb="FF000000"/>
        <rFont val="Times New Roman"/>
        <family val="1"/>
      </rPr>
      <t> - Groupe 2 : Le management d'équipe (par les valeurs / Gestion d'équipe / Gestion du changement)</t>
    </r>
  </si>
  <si>
    <t>Analyse de risques + Gestion du changement</t>
  </si>
  <si>
    <r>
      <t>20 février 2025 (matin)</t>
    </r>
    <r>
      <rPr>
        <sz val="11"/>
        <color rgb="FF000000"/>
        <rFont val="Times New Roman"/>
        <family val="1"/>
      </rPr>
      <t> : La gestion du changement // Analyse du Risque</t>
    </r>
  </si>
  <si>
    <t>Microbio Visio Etude de cas MM</t>
  </si>
  <si>
    <t>Microbio Etude de cas MM</t>
  </si>
  <si>
    <t>10 h Pré rentrée  TD16 Pharma</t>
  </si>
  <si>
    <t>biologie molec ES   TD16 Pharma</t>
  </si>
  <si>
    <t>Cosmeto MPS  TD16 Pharma</t>
  </si>
  <si>
    <t xml:space="preserve">biologie molec ES   Slle N°3 </t>
  </si>
  <si>
    <t>UFR Medecine les AM</t>
  </si>
  <si>
    <t>Microbio M.M Visio</t>
  </si>
  <si>
    <t>Chimie Orga Bat.  M.R. salle N° 51</t>
  </si>
  <si>
    <t>Chimie Orga Bat.  M.R. salle N° 1</t>
  </si>
  <si>
    <t>Mois de Septembre 2024</t>
  </si>
  <si>
    <t>Vie du Médicament
PH Villard pharma TD 16</t>
  </si>
  <si>
    <t>10h Vie du Médicament
PH Villard  TD16 Pharma</t>
  </si>
  <si>
    <t>Parasito AD Salle 209 salle N°4</t>
  </si>
  <si>
    <t>biologie molec ES   salle N°50</t>
  </si>
  <si>
    <t>TENSIO ACTIFS MB salle N°4</t>
  </si>
  <si>
    <t>Formulation CS</t>
  </si>
  <si>
    <t>9H30 Formulation PP TD 16 Pharma</t>
  </si>
  <si>
    <t>Formulation CS N°4</t>
  </si>
  <si>
    <t>Cosmeto MPS</t>
  </si>
  <si>
    <t>TOX Cosmetiques PHV</t>
  </si>
  <si>
    <t xml:space="preserve"> RH et Entreprise JB</t>
  </si>
  <si>
    <t xml:space="preserve"> Cosmeto MPS	 </t>
  </si>
  <si>
    <t>ED Ingrédients Cosmeto MPS</t>
  </si>
  <si>
    <t xml:space="preserve"> Vie du Médicament PH Villard </t>
  </si>
  <si>
    <t>Salle 31 Medecine</t>
  </si>
  <si>
    <t>Bat. Pedago 209</t>
  </si>
  <si>
    <t>Salle 8 Medecine</t>
  </si>
  <si>
    <t>Bat. Pedago 308</t>
  </si>
  <si>
    <t>TP Cosmeto  / TP Galenique</t>
  </si>
  <si>
    <t>Salle N°4 Med</t>
  </si>
  <si>
    <t>Bat. Pedago 109</t>
  </si>
  <si>
    <t>Labo anglais Med</t>
  </si>
  <si>
    <t>TD 5 A Pharm.</t>
  </si>
  <si>
    <t>Projet Tutoré AF</t>
  </si>
  <si>
    <t xml:space="preserve">Innovation et gestion de projet JMA </t>
  </si>
  <si>
    <t>14h30 Eprueve UE 0 formulation</t>
  </si>
  <si>
    <t xml:space="preserve">9h-30-12h30 TP Cosmeto </t>
  </si>
  <si>
    <t xml:space="preserve">14h-17h30 TP Cosmeto </t>
  </si>
  <si>
    <t>Adité</t>
  </si>
  <si>
    <t>10 h Epreuve UE 6 Chromato</t>
  </si>
  <si>
    <t>Presentation Entreprise</t>
  </si>
  <si>
    <t>Specto / Chromato EW</t>
  </si>
  <si>
    <t>TP Chromato</t>
  </si>
  <si>
    <t>10h Eprueve UE 0 Chimie / Santé</t>
  </si>
  <si>
    <t>Mois de décembre 2024</t>
  </si>
  <si>
    <t>Innovation et gestion de projet JMA salle info 202 bat pedago</t>
  </si>
  <si>
    <t>TD3</t>
  </si>
  <si>
    <t>TD5A</t>
  </si>
  <si>
    <t>Innovation et gestion de projet JMA salle info 302 bat pedago</t>
  </si>
  <si>
    <t>TD2</t>
  </si>
  <si>
    <t>TD16</t>
  </si>
  <si>
    <t>TD15</t>
  </si>
  <si>
    <t>Rheo PP</t>
  </si>
  <si>
    <t>Révision</t>
  </si>
  <si>
    <t>Rheologie PP</t>
  </si>
  <si>
    <t>Bat. P. 209</t>
  </si>
  <si>
    <t>Bat. P. 211</t>
  </si>
  <si>
    <t>Bat. P.308</t>
  </si>
  <si>
    <t>Innovation et gestion de projet JMA salle info 304</t>
  </si>
  <si>
    <t>Bat. P. 308</t>
  </si>
  <si>
    <t>9h - 12h30 TP Cosmeto  / Galenique</t>
  </si>
  <si>
    <t>14h-17h30 TP Cosmeto  / Galenique</t>
  </si>
  <si>
    <t>Mois de Janvier 2025</t>
  </si>
  <si>
    <t>10H Epreuve Réglementation cosmétique</t>
  </si>
  <si>
    <t>Contrôle grain + CP + Enrobage / DE</t>
  </si>
  <si>
    <t>DE/ Enrobage + disso</t>
  </si>
  <si>
    <t>Synthèse rapport transpo + finalisation manip + encapsulation</t>
  </si>
  <si>
    <t>Physio de la peau AB</t>
  </si>
  <si>
    <t>Epreuve Cosméto</t>
  </si>
  <si>
    <t>Epreuve Biopharmacie</t>
  </si>
  <si>
    <t>Présentation Oral  Projet cosmetique</t>
  </si>
  <si>
    <t>Libe modifiée CS</t>
  </si>
  <si>
    <t xml:space="preserve">Referentiel EFCI (ingrédients cosmétiques ) </t>
  </si>
  <si>
    <t>Bat. Pedago 107</t>
  </si>
  <si>
    <t>Salle N°4 Medecine</t>
  </si>
  <si>
    <t>14h Projet Tutoré AF</t>
  </si>
  <si>
    <t>14h projet tut AF</t>
  </si>
  <si>
    <t>Mois de 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</si>
</sst>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40C]d\-mmm\-yy;@"/>
    <numFmt numFmtId="166" formatCode="d\-mmm;@"/>
  </numFmts>
  <fonts count="59" x14ac:knownFonts="1">
    <font>
      <sz val="10"/>
      <name val="Arial"/>
    </font>
    <font>
      <sz val="8"/>
      <name val="Arial"/>
      <family val="2"/>
    </font>
    <font>
      <sz val="10"/>
      <name val="Tahoma"/>
      <family val="2"/>
    </font>
    <font>
      <b/>
      <sz val="10"/>
      <color indexed="9"/>
      <name val="Tahoma"/>
      <family val="2"/>
    </font>
    <font>
      <sz val="10"/>
      <name val="Arial"/>
      <family val="2"/>
    </font>
    <font>
      <b/>
      <sz val="12"/>
      <name val="Arial"/>
      <family val="2"/>
    </font>
    <font>
      <b/>
      <sz val="10"/>
      <name val="Arial"/>
      <family val="2"/>
    </font>
    <font>
      <b/>
      <sz val="10"/>
      <name val="Times New Roman"/>
      <family val="1"/>
    </font>
    <font>
      <b/>
      <sz val="11"/>
      <name val="Times New Roman"/>
      <family val="1"/>
    </font>
    <font>
      <b/>
      <sz val="10"/>
      <color indexed="10"/>
      <name val="Arial"/>
      <family val="2"/>
    </font>
    <font>
      <sz val="10"/>
      <name val="Calibri"/>
      <family val="2"/>
    </font>
    <font>
      <b/>
      <sz val="10"/>
      <color indexed="10"/>
      <name val="Arial"/>
      <family val="2"/>
    </font>
    <font>
      <sz val="8"/>
      <name val="Verdana"/>
      <family val="2"/>
    </font>
    <font>
      <sz val="10"/>
      <name val="Arial"/>
      <family val="2"/>
    </font>
    <font>
      <sz val="11"/>
      <name val="Calibri"/>
      <family val="2"/>
    </font>
    <font>
      <b/>
      <sz val="11"/>
      <name val="Calibri"/>
      <family val="2"/>
    </font>
    <font>
      <sz val="8"/>
      <name val="Times New Roman"/>
      <family val="1"/>
    </font>
    <font>
      <b/>
      <sz val="8"/>
      <name val="Times New Roman"/>
      <family val="1"/>
    </font>
    <font>
      <b/>
      <sz val="8"/>
      <name val="Calibri"/>
      <family val="2"/>
    </font>
    <font>
      <sz val="8"/>
      <name val="Calibri"/>
      <family val="2"/>
    </font>
    <font>
      <sz val="8"/>
      <color indexed="8"/>
      <name val="Times New Roman"/>
      <family val="1"/>
    </font>
    <font>
      <u/>
      <sz val="8"/>
      <name val="Times New Roman"/>
      <family val="1"/>
    </font>
    <font>
      <u/>
      <sz val="8"/>
      <name val="Calibri"/>
      <family val="2"/>
    </font>
    <font>
      <sz val="9"/>
      <name val="Trebuchet MS"/>
      <family val="2"/>
    </font>
    <font>
      <b/>
      <sz val="24"/>
      <name val="Arial"/>
      <family val="2"/>
    </font>
    <font>
      <b/>
      <sz val="18"/>
      <name val="Arial"/>
      <family val="2"/>
    </font>
    <font>
      <sz val="18"/>
      <name val="Arial"/>
      <family val="2"/>
    </font>
    <font>
      <sz val="10"/>
      <color rgb="FFFF0000"/>
      <name val="Arial"/>
      <family val="2"/>
    </font>
    <font>
      <b/>
      <sz val="10"/>
      <color rgb="FFFF0000"/>
      <name val="Arial"/>
      <family val="2"/>
    </font>
    <font>
      <u/>
      <sz val="8"/>
      <color rgb="FF000000"/>
      <name val="Times New Roman"/>
      <family val="1"/>
    </font>
    <font>
      <sz val="8"/>
      <color rgb="FF000000"/>
      <name val="Times New Roman"/>
      <family val="1"/>
    </font>
    <font>
      <b/>
      <sz val="9"/>
      <color rgb="FFFFFFFF"/>
      <name val="Trebuchet MS"/>
      <family val="2"/>
    </font>
    <font>
      <sz val="8"/>
      <name val="Calibri"/>
      <family val="2"/>
      <scheme val="minor"/>
    </font>
    <font>
      <sz val="10"/>
      <color theme="0"/>
      <name val="Calibri"/>
      <family val="2"/>
    </font>
    <font>
      <sz val="10"/>
      <color rgb="FFBB9DE4"/>
      <name val="Calibri"/>
      <family val="2"/>
    </font>
    <font>
      <b/>
      <sz val="14"/>
      <color theme="0"/>
      <name val="Arial"/>
      <family val="2"/>
    </font>
    <font>
      <b/>
      <sz val="14"/>
      <color rgb="FFFFFFFF"/>
      <name val="Arial"/>
      <family val="2"/>
    </font>
    <font>
      <b/>
      <sz val="8"/>
      <color rgb="FF000000"/>
      <name val="Times New Roman"/>
      <family val="1"/>
    </font>
    <font>
      <u/>
      <sz val="10"/>
      <color theme="10"/>
      <name val="Arial"/>
      <family val="2"/>
    </font>
    <font>
      <u/>
      <sz val="10"/>
      <color theme="11"/>
      <name val="Arial"/>
      <family val="2"/>
    </font>
    <font>
      <b/>
      <sz val="11"/>
      <name val="Calibri"/>
      <family val="2"/>
      <scheme val="minor"/>
    </font>
    <font>
      <b/>
      <sz val="10"/>
      <color theme="1"/>
      <name val="Arial"/>
      <family val="2"/>
    </font>
    <font>
      <sz val="10"/>
      <color theme="1"/>
      <name val="Arial"/>
      <family val="2"/>
    </font>
    <font>
      <b/>
      <sz val="12"/>
      <color theme="1"/>
      <name val="Arial"/>
      <family val="2"/>
    </font>
    <font>
      <b/>
      <sz val="27"/>
      <color rgb="FFFFFFFF"/>
      <name val="Calibri"/>
      <family val="2"/>
    </font>
    <font>
      <b/>
      <sz val="12"/>
      <name val="Calibri"/>
      <family val="2"/>
    </font>
    <font>
      <b/>
      <sz val="14"/>
      <color theme="1"/>
      <name val="Arial"/>
      <family val="2"/>
    </font>
    <font>
      <b/>
      <sz val="10"/>
      <color indexed="2"/>
      <name val="Arial"/>
      <family val="2"/>
    </font>
    <font>
      <b/>
      <sz val="10"/>
      <name val="Arial"/>
      <family val="2"/>
    </font>
    <font>
      <sz val="10"/>
      <name val="Arial"/>
      <family val="2"/>
    </font>
    <font>
      <b/>
      <sz val="12"/>
      <color indexed="2"/>
      <name val="Arial"/>
      <family val="2"/>
    </font>
    <font>
      <sz val="12"/>
      <name val="Times New Roman"/>
      <family val="1"/>
    </font>
    <font>
      <sz val="12"/>
      <name val="Symbol"/>
      <charset val="2"/>
    </font>
    <font>
      <sz val="12"/>
      <color rgb="FF212121"/>
      <name val="Times New Roman"/>
      <family val="1"/>
    </font>
    <font>
      <b/>
      <u/>
      <sz val="12"/>
      <color rgb="FF212121"/>
      <name val="Times New Roman"/>
      <family val="1"/>
    </font>
    <font>
      <sz val="11"/>
      <color rgb="FF000000"/>
      <name val="Times New Roman"/>
      <family val="1"/>
    </font>
    <font>
      <b/>
      <sz val="11"/>
      <color rgb="FF000000"/>
      <name val="Times New Roman"/>
      <family val="1"/>
    </font>
    <font>
      <u/>
      <sz val="11"/>
      <color rgb="FF000000"/>
      <name val="Times New Roman"/>
      <family val="1"/>
    </font>
    <font>
      <b/>
      <sz val="12"/>
      <color rgb="FFFF0000"/>
      <name val="Arial"/>
      <family val="2"/>
    </font>
  </fonts>
  <fills count="64">
    <fill>
      <patternFill patternType="none"/>
    </fill>
    <fill>
      <patternFill patternType="gray125"/>
    </fill>
    <fill>
      <patternFill patternType="solid">
        <fgColor indexed="8"/>
        <bgColor indexed="64"/>
      </patternFill>
    </fill>
    <fill>
      <patternFill patternType="solid">
        <fgColor indexed="57"/>
        <bgColor indexed="64"/>
      </patternFill>
    </fill>
    <fill>
      <patternFill patternType="solid">
        <fgColor indexed="10"/>
        <bgColor indexed="64"/>
      </patternFill>
    </fill>
    <fill>
      <patternFill patternType="solid">
        <fgColor indexed="12"/>
        <bgColor indexed="64"/>
      </patternFill>
    </fill>
    <fill>
      <patternFill patternType="solid">
        <fgColor indexed="43"/>
        <bgColor indexed="26"/>
      </patternFill>
    </fill>
    <fill>
      <patternFill patternType="solid">
        <fgColor indexed="42"/>
        <bgColor indexed="41"/>
      </patternFill>
    </fill>
    <fill>
      <patternFill patternType="solid">
        <fgColor indexed="50"/>
        <bgColor indexed="34"/>
      </patternFill>
    </fill>
    <fill>
      <patternFill patternType="solid">
        <fgColor indexed="45"/>
        <bgColor indexed="29"/>
      </patternFill>
    </fill>
    <fill>
      <patternFill patternType="solid">
        <fgColor indexed="15"/>
        <bgColor indexed="35"/>
      </patternFill>
    </fill>
    <fill>
      <patternFill patternType="solid">
        <fgColor indexed="25"/>
        <bgColor indexed="61"/>
      </patternFill>
    </fill>
    <fill>
      <patternFill patternType="solid">
        <fgColor indexed="47"/>
        <bgColor indexed="46"/>
      </patternFill>
    </fill>
    <fill>
      <patternFill patternType="solid">
        <fgColor indexed="51"/>
        <bgColor indexed="34"/>
      </patternFill>
    </fill>
    <fill>
      <patternFill patternType="solid">
        <fgColor indexed="22"/>
        <bgColor indexed="31"/>
      </patternFill>
    </fill>
    <fill>
      <patternFill patternType="solid">
        <fgColor indexed="51"/>
        <bgColor indexed="64"/>
      </patternFill>
    </fill>
    <fill>
      <patternFill patternType="gray0625"/>
    </fill>
    <fill>
      <patternFill patternType="solid">
        <fgColor indexed="36"/>
        <bgColor indexed="64"/>
      </patternFill>
    </fill>
    <fill>
      <patternFill patternType="solid">
        <fgColor indexed="46"/>
        <bgColor indexed="64"/>
      </patternFill>
    </fill>
    <fill>
      <patternFill patternType="solid">
        <fgColor theme="0" tint="-0.249977111117893"/>
        <bgColor indexed="31"/>
      </patternFill>
    </fill>
    <fill>
      <patternFill patternType="solid">
        <fgColor rgb="FFFFFF99"/>
        <bgColor indexed="64"/>
      </patternFill>
    </fill>
    <fill>
      <patternFill patternType="solid">
        <fgColor rgb="FFFF99CC"/>
        <bgColor indexed="64"/>
      </patternFill>
    </fill>
    <fill>
      <patternFill patternType="solid">
        <fgColor rgb="FFFFCC99"/>
        <bgColor indexed="64"/>
      </patternFill>
    </fill>
    <fill>
      <patternFill patternType="solid">
        <fgColor rgb="FFCCFFCC"/>
        <bgColor indexed="64"/>
      </patternFill>
    </fill>
    <fill>
      <patternFill patternType="solid">
        <fgColor rgb="FF66FFFF"/>
        <bgColor indexed="64"/>
      </patternFill>
    </fill>
    <fill>
      <patternFill patternType="solid">
        <fgColor rgb="FFFFC000"/>
        <bgColor indexed="64"/>
      </patternFill>
    </fill>
    <fill>
      <patternFill patternType="solid">
        <fgColor rgb="FF92D050"/>
        <bgColor indexed="64"/>
      </patternFill>
    </fill>
    <fill>
      <patternFill patternType="solid">
        <fgColor theme="0" tint="-0.249977111117893"/>
        <bgColor indexed="64"/>
      </patternFill>
    </fill>
    <fill>
      <patternFill patternType="solid">
        <fgColor rgb="FF99CCFF"/>
        <bgColor indexed="64"/>
      </patternFill>
    </fill>
    <fill>
      <patternFill patternType="solid">
        <fgColor rgb="FF31BC1A"/>
        <bgColor indexed="64"/>
      </patternFill>
    </fill>
    <fill>
      <patternFill patternType="solid">
        <fgColor rgb="FF5BAC35"/>
        <bgColor indexed="64"/>
      </patternFill>
    </fill>
    <fill>
      <patternFill patternType="solid">
        <fgColor rgb="FFFFFFCC"/>
        <bgColor indexed="64"/>
      </patternFill>
    </fill>
    <fill>
      <patternFill patternType="solid">
        <fgColor rgb="FFFF99FF"/>
        <bgColor indexed="64"/>
      </patternFill>
    </fill>
    <fill>
      <patternFill patternType="solid">
        <fgColor rgb="FF33CC33"/>
        <bgColor indexed="64"/>
      </patternFill>
    </fill>
    <fill>
      <patternFill patternType="solid">
        <fgColor theme="0" tint="-0.14999847407452621"/>
        <bgColor indexed="64"/>
      </patternFill>
    </fill>
    <fill>
      <patternFill patternType="solid">
        <fgColor rgb="FF66CCFF"/>
        <bgColor indexed="64"/>
      </patternFill>
    </fill>
    <fill>
      <patternFill patternType="solid">
        <fgColor theme="0"/>
        <bgColor indexed="64"/>
      </patternFill>
    </fill>
    <fill>
      <patternFill patternType="solid">
        <fgColor rgb="FFFFCC00"/>
        <bgColor indexed="64"/>
      </patternFill>
    </fill>
    <fill>
      <patternFill patternType="solid">
        <fgColor rgb="FF993366"/>
        <bgColor indexed="64"/>
      </patternFill>
    </fill>
    <fill>
      <patternFill patternType="solid">
        <fgColor rgb="FF99CCFF"/>
        <bgColor rgb="FF000000"/>
      </patternFill>
    </fill>
    <fill>
      <patternFill patternType="solid">
        <fgColor rgb="FFFF99CC"/>
        <bgColor rgb="FFFF8080"/>
      </patternFill>
    </fill>
    <fill>
      <patternFill patternType="solid">
        <fgColor rgb="FF66FFFF"/>
        <bgColor rgb="FF000000"/>
      </patternFill>
    </fill>
    <fill>
      <patternFill patternType="solid">
        <fgColor theme="3"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CC00"/>
        <bgColor rgb="FF000000"/>
      </patternFill>
    </fill>
    <fill>
      <patternFill patternType="solid">
        <fgColor rgb="FFCC00FF"/>
        <bgColor indexed="64"/>
      </patternFill>
    </fill>
    <fill>
      <patternFill patternType="solid">
        <fgColor rgb="FFFFFF99"/>
        <bgColor indexed="26"/>
      </patternFill>
    </fill>
    <fill>
      <patternFill patternType="solid">
        <fgColor rgb="FFFFCC99"/>
        <bgColor indexed="46"/>
      </patternFill>
    </fill>
    <fill>
      <patternFill patternType="solid">
        <fgColor rgb="FFCCFFCC"/>
        <bgColor indexed="41"/>
      </patternFill>
    </fill>
    <fill>
      <patternFill patternType="solid">
        <fgColor rgb="FF31BC1A"/>
        <bgColor indexed="34"/>
      </patternFill>
    </fill>
    <fill>
      <patternFill patternType="solid">
        <fgColor rgb="FF993366"/>
        <bgColor indexed="61"/>
      </patternFill>
    </fill>
    <fill>
      <patternFill patternType="solid">
        <fgColor rgb="FF92D050"/>
        <bgColor indexed="34"/>
      </patternFill>
    </fill>
    <fill>
      <patternFill patternType="solid">
        <fgColor rgb="FFD9D9D9"/>
        <bgColor rgb="FF000000"/>
      </patternFill>
    </fill>
    <fill>
      <patternFill patternType="solid">
        <fgColor rgb="FF00B050"/>
        <bgColor indexed="64"/>
      </patternFill>
    </fill>
    <fill>
      <patternFill patternType="solid">
        <fgColor theme="3" tint="0.59999389629810485"/>
        <bgColor indexed="22"/>
      </patternFill>
    </fill>
    <fill>
      <patternFill patternType="solid">
        <fgColor rgb="FFCCFFCC"/>
        <bgColor rgb="FFCCFFFF"/>
      </patternFill>
    </fill>
    <fill>
      <patternFill patternType="solid">
        <fgColor rgb="FFFFFF99"/>
        <bgColor rgb="FF000000"/>
      </patternFill>
    </fill>
    <fill>
      <patternFill patternType="solid">
        <fgColor rgb="FF003366"/>
        <bgColor rgb="FF000000"/>
      </patternFill>
    </fill>
    <fill>
      <patternFill patternType="solid">
        <fgColor rgb="FFFFC000"/>
        <bgColor indexed="27"/>
      </patternFill>
    </fill>
    <fill>
      <patternFill patternType="gray0625">
        <fgColor indexed="65"/>
      </patternFill>
    </fill>
    <fill>
      <patternFill patternType="solid">
        <fgColor rgb="FF92D050"/>
        <bgColor rgb="FF92D050"/>
      </patternFill>
    </fill>
    <fill>
      <patternFill patternType="solid">
        <fgColor rgb="FFBFBFBF"/>
        <bgColor rgb="FFBFBFBF"/>
      </patternFill>
    </fill>
    <fill>
      <patternFill patternType="solid">
        <fgColor rgb="FF00FFFF"/>
        <bgColor indexed="64"/>
      </patternFill>
    </fill>
  </fills>
  <borders count="183">
    <border>
      <left/>
      <right/>
      <top/>
      <bottom/>
      <diagonal/>
    </border>
    <border>
      <left style="thin">
        <color auto="1"/>
      </left>
      <right/>
      <top style="thin">
        <color auto="1"/>
      </top>
      <bottom style="thin">
        <color auto="1"/>
      </bottom>
      <diagonal/>
    </border>
    <border>
      <left style="thin">
        <color indexed="17"/>
      </left>
      <right style="thin">
        <color indexed="17"/>
      </right>
      <top style="thin">
        <color indexed="17"/>
      </top>
      <bottom style="thin">
        <color indexed="57"/>
      </bottom>
      <diagonal/>
    </border>
    <border>
      <left/>
      <right/>
      <top style="thin">
        <color indexed="57"/>
      </top>
      <bottom style="thin">
        <color indexed="57"/>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thin">
        <color indexed="12"/>
      </left>
      <right style="thin">
        <color indexed="12"/>
      </right>
      <top style="thin">
        <color indexed="12"/>
      </top>
      <bottom style="thin">
        <color indexed="12"/>
      </bottom>
      <diagonal/>
    </border>
    <border>
      <left style="thin">
        <color indexed="17"/>
      </left>
      <right style="thin">
        <color indexed="17"/>
      </right>
      <top style="thin">
        <color indexed="57"/>
      </top>
      <bottom style="thin">
        <color indexed="57"/>
      </bottom>
      <diagonal/>
    </border>
    <border>
      <left style="thin">
        <color indexed="17"/>
      </left>
      <right style="thin">
        <color indexed="17"/>
      </right>
      <top style="thin">
        <color indexed="57"/>
      </top>
      <bottom style="thin">
        <color indexed="17"/>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diagonal/>
    </border>
    <border>
      <left style="medium">
        <color auto="1"/>
      </left>
      <right style="medium">
        <color auto="1"/>
      </right>
      <top style="medium">
        <color auto="1"/>
      </top>
      <bottom style="medium">
        <color auto="1"/>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indexed="8"/>
      </bottom>
      <diagonal/>
    </border>
    <border>
      <left style="medium">
        <color indexed="8"/>
      </left>
      <right style="medium">
        <color indexed="8"/>
      </right>
      <top style="medium">
        <color auto="1"/>
      </top>
      <bottom/>
      <diagonal/>
    </border>
    <border>
      <left style="medium">
        <color indexed="8"/>
      </left>
      <right style="medium">
        <color auto="1"/>
      </right>
      <top style="medium">
        <color auto="1"/>
      </top>
      <bottom/>
      <diagonal/>
    </border>
    <border>
      <left style="medium">
        <color auto="1"/>
      </left>
      <right/>
      <top style="medium">
        <color indexed="8"/>
      </top>
      <bottom style="medium">
        <color indexed="8"/>
      </bottom>
      <diagonal/>
    </border>
    <border>
      <left style="medium">
        <color indexed="8"/>
      </left>
      <right style="medium">
        <color auto="1"/>
      </right>
      <top style="medium">
        <color indexed="8"/>
      </top>
      <bottom style="medium">
        <color indexed="8"/>
      </bottom>
      <diagonal/>
    </border>
    <border>
      <left style="medium">
        <color auto="1"/>
      </left>
      <right/>
      <top style="medium">
        <color indexed="8"/>
      </top>
      <bottom style="medium">
        <color auto="1"/>
      </bottom>
      <diagonal/>
    </border>
    <border>
      <left style="medium">
        <color indexed="8"/>
      </left>
      <right style="medium">
        <color indexed="8"/>
      </right>
      <top/>
      <bottom style="medium">
        <color auto="1"/>
      </bottom>
      <diagonal/>
    </border>
    <border>
      <left style="medium">
        <color indexed="8"/>
      </left>
      <right style="medium">
        <color auto="1"/>
      </right>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thin">
        <color auto="1"/>
      </bottom>
      <diagonal/>
    </border>
    <border>
      <left/>
      <right/>
      <top/>
      <bottom style="thin">
        <color auto="1"/>
      </bottom>
      <diagonal/>
    </border>
    <border>
      <left style="hair">
        <color indexed="46"/>
      </left>
      <right style="hair">
        <color indexed="46"/>
      </right>
      <top style="hair">
        <color indexed="46"/>
      </top>
      <bottom style="hair">
        <color indexed="46"/>
      </bottom>
      <diagonal/>
    </border>
    <border>
      <left style="medium">
        <color indexed="8"/>
      </left>
      <right/>
      <top/>
      <bottom/>
      <diagonal/>
    </border>
    <border>
      <left/>
      <right style="medium">
        <color indexed="8"/>
      </right>
      <top/>
      <bottom/>
      <diagonal/>
    </border>
    <border>
      <left style="medium">
        <color auto="1"/>
      </left>
      <right style="medium">
        <color auto="1"/>
      </right>
      <top style="medium">
        <color indexed="8"/>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medium">
        <color auto="1"/>
      </left>
      <right/>
      <top/>
      <bottom/>
      <diagonal/>
    </border>
    <border>
      <left style="medium">
        <color auto="1"/>
      </left>
      <right/>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hair">
        <color indexed="46"/>
      </left>
      <right/>
      <top style="hair">
        <color indexed="46"/>
      </top>
      <bottom style="hair">
        <color indexed="46"/>
      </bottom>
      <diagonal/>
    </border>
    <border>
      <left/>
      <right/>
      <top style="hair">
        <color indexed="46"/>
      </top>
      <bottom style="hair">
        <color indexed="46"/>
      </bottom>
      <diagonal/>
    </border>
    <border>
      <left/>
      <right style="hair">
        <color indexed="46"/>
      </right>
      <top style="hair">
        <color indexed="46"/>
      </top>
      <bottom style="hair">
        <color indexed="46"/>
      </bottom>
      <diagonal/>
    </border>
    <border>
      <left/>
      <right style="medium">
        <color rgb="FF000000"/>
      </right>
      <top style="medium">
        <color auto="1"/>
      </top>
      <bottom style="medium">
        <color auto="1"/>
      </bottom>
      <diagonal/>
    </border>
    <border>
      <left style="medium">
        <color rgb="FF000000"/>
      </left>
      <right/>
      <top style="medium">
        <color auto="1"/>
      </top>
      <bottom style="medium">
        <color auto="1"/>
      </bottom>
      <diagonal/>
    </border>
    <border>
      <left/>
      <right style="medium">
        <color auto="1"/>
      </right>
      <top style="medium">
        <color indexed="8"/>
      </top>
      <bottom/>
      <diagonal/>
    </border>
    <border>
      <left/>
      <right style="medium">
        <color indexed="8"/>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medium">
        <color indexed="64"/>
      </top>
      <bottom/>
      <diagonal/>
    </border>
    <border>
      <left style="medium">
        <color rgb="FF000000"/>
      </left>
      <right/>
      <top style="medium">
        <color rgb="FF000000"/>
      </top>
      <bottom style="medium">
        <color rgb="FF000000"/>
      </bottom>
      <diagonal/>
    </border>
    <border>
      <left/>
      <right style="medium">
        <color rgb="FF000000"/>
      </right>
      <top style="medium">
        <color indexed="64"/>
      </top>
      <bottom style="medium">
        <color indexed="64"/>
      </bottom>
      <diagonal/>
    </border>
    <border>
      <left/>
      <right/>
      <top style="medium">
        <color auto="1"/>
      </top>
      <bottom/>
      <diagonal/>
    </border>
    <border>
      <left/>
      <right/>
      <top style="medium">
        <color auto="1"/>
      </top>
      <bottom style="medium">
        <color auto="1"/>
      </bottom>
      <diagonal/>
    </border>
    <border>
      <left style="medium">
        <color indexed="64"/>
      </left>
      <right style="medium">
        <color indexed="64"/>
      </right>
      <top/>
      <bottom style="medium">
        <color indexed="64"/>
      </bottom>
      <diagonal/>
    </border>
    <border>
      <left/>
      <right style="medium">
        <color indexed="64"/>
      </right>
      <top style="medium">
        <color auto="1"/>
      </top>
      <bottom style="medium">
        <color indexed="64"/>
      </bottom>
      <diagonal/>
    </border>
    <border>
      <left/>
      <right/>
      <top style="medium">
        <color indexed="64"/>
      </top>
      <bottom style="medium">
        <color indexed="64"/>
      </bottom>
      <diagonal/>
    </border>
    <border>
      <left style="medium">
        <color auto="1"/>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rgb="FF000000"/>
      </right>
      <top style="medium">
        <color rgb="FF000000"/>
      </top>
      <bottom style="medium">
        <color rgb="FF000000"/>
      </bottom>
      <diagonal/>
    </border>
    <border>
      <left/>
      <right/>
      <top/>
      <bottom style="medium">
        <color indexed="8"/>
      </bottom>
      <diagonal/>
    </border>
    <border>
      <left style="thin">
        <color indexed="8"/>
      </left>
      <right/>
      <top style="medium">
        <color indexed="8"/>
      </top>
      <bottom style="thin">
        <color indexed="8"/>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indexed="64"/>
      </left>
      <right/>
      <top style="medium">
        <color auto="1"/>
      </top>
      <bottom/>
      <diagonal/>
    </border>
    <border>
      <left/>
      <right/>
      <top style="medium">
        <color auto="1"/>
      </top>
      <bottom/>
      <diagonal/>
    </border>
    <border>
      <left/>
      <right style="medium">
        <color indexed="64"/>
      </right>
      <top style="medium">
        <color auto="1"/>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auto="1"/>
      </top>
      <bottom style="medium">
        <color indexed="64"/>
      </bottom>
      <diagonal/>
    </border>
    <border>
      <left/>
      <right style="medium">
        <color indexed="64"/>
      </right>
      <top style="medium">
        <color auto="1"/>
      </top>
      <bottom style="medium">
        <color indexed="64"/>
      </bottom>
      <diagonal/>
    </border>
    <border>
      <left style="medium">
        <color indexed="8"/>
      </left>
      <right/>
      <top/>
      <bottom style="medium">
        <color indexed="64"/>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auto="1"/>
      </top>
      <bottom style="medium">
        <color indexed="64"/>
      </bottom>
      <diagonal/>
    </border>
    <border>
      <left/>
      <right style="medium">
        <color indexed="64"/>
      </right>
      <top style="medium">
        <color auto="1"/>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style="thin">
        <color auto="1"/>
      </bottom>
      <diagonal/>
    </border>
    <border>
      <left style="medium">
        <color auto="1"/>
      </left>
      <right/>
      <top/>
      <bottom style="medium">
        <color auto="1"/>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right style="medium">
        <color rgb="FF000000"/>
      </right>
      <top style="medium">
        <color indexed="64"/>
      </top>
      <bottom style="medium">
        <color auto="1"/>
      </bottom>
      <diagonal/>
    </border>
    <border>
      <left/>
      <right/>
      <top/>
      <bottom style="medium">
        <color indexed="64"/>
      </bottom>
      <diagonal/>
    </border>
    <border>
      <left/>
      <right/>
      <top style="medium">
        <color indexed="8"/>
      </top>
      <bottom style="medium">
        <color auto="1"/>
      </bottom>
      <diagonal/>
    </border>
    <border>
      <left/>
      <right style="medium">
        <color auto="1"/>
      </right>
      <top style="medium">
        <color indexed="8"/>
      </top>
      <bottom style="medium">
        <color auto="1"/>
      </bottom>
      <diagonal/>
    </border>
    <border>
      <left style="medium">
        <color indexed="8"/>
      </left>
      <right/>
      <top style="medium">
        <color indexed="64"/>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64"/>
      </left>
      <right/>
      <top style="medium">
        <color auto="1"/>
      </top>
      <bottom style="medium">
        <color indexed="64"/>
      </bottom>
      <diagonal/>
    </border>
    <border>
      <left/>
      <right style="medium">
        <color indexed="64"/>
      </right>
      <top style="medium">
        <color auto="1"/>
      </top>
      <bottom style="medium">
        <color indexed="64"/>
      </bottom>
      <diagonal/>
    </border>
    <border>
      <left/>
      <right/>
      <top style="medium">
        <color indexed="64"/>
      </top>
      <bottom style="medium">
        <color indexed="64"/>
      </bottom>
      <diagonal/>
    </border>
    <border>
      <left style="medium">
        <color indexed="8"/>
      </left>
      <right/>
      <top style="medium">
        <color indexed="64"/>
      </top>
      <bottom style="medium">
        <color auto="1"/>
      </bottom>
      <diagonal/>
    </border>
    <border>
      <left style="medium">
        <color indexed="64"/>
      </left>
      <right/>
      <top style="medium">
        <color indexed="8"/>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64"/>
      </left>
      <right style="medium">
        <color indexed="64"/>
      </right>
      <top style="medium">
        <color indexed="64"/>
      </top>
      <bottom/>
      <diagonal/>
    </border>
    <border>
      <left style="medium">
        <color indexed="8"/>
      </left>
      <right/>
      <top style="medium">
        <color indexed="64"/>
      </top>
      <bottom/>
      <diagonal/>
    </border>
    <border>
      <left style="medium">
        <color indexed="8"/>
      </left>
      <right/>
      <top style="medium">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8"/>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auto="1"/>
      </top>
      <bottom style="medium">
        <color indexed="64"/>
      </bottom>
      <diagonal/>
    </border>
    <border>
      <left/>
      <right/>
      <top style="medium">
        <color auto="1"/>
      </top>
      <bottom style="medium">
        <color indexed="64"/>
      </bottom>
      <diagonal/>
    </border>
    <border>
      <left/>
      <right style="medium">
        <color indexed="64"/>
      </right>
      <top style="medium">
        <color auto="1"/>
      </top>
      <bottom style="medium">
        <color indexed="64"/>
      </bottom>
      <diagonal/>
    </border>
    <border>
      <left/>
      <right/>
      <top style="medium">
        <color auto="1"/>
      </top>
      <bottom style="medium">
        <color indexed="64"/>
      </bottom>
      <diagonal/>
    </border>
    <border>
      <left/>
      <right style="medium">
        <color indexed="64"/>
      </right>
      <top style="medium">
        <color auto="1"/>
      </top>
      <bottom style="medium">
        <color indexed="64"/>
      </bottom>
      <diagonal/>
    </border>
    <border>
      <left style="medium">
        <color indexed="64"/>
      </left>
      <right/>
      <top style="medium">
        <color auto="1"/>
      </top>
      <bottom style="medium">
        <color indexed="64"/>
      </bottom>
      <diagonal/>
    </border>
    <border>
      <left style="medium">
        <color auto="1"/>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style="medium">
        <color indexed="64"/>
      </bottom>
      <diagonal/>
    </border>
    <border>
      <left style="medium">
        <color auto="1"/>
      </left>
      <right/>
      <top style="medium">
        <color auto="1"/>
      </top>
      <bottom style="medium">
        <color indexed="64"/>
      </bottom>
      <diagonal/>
    </border>
    <border>
      <left/>
      <right style="thin">
        <color indexed="64"/>
      </right>
      <top style="medium">
        <color auto="1"/>
      </top>
      <bottom style="medium">
        <color indexed="64"/>
      </bottom>
      <diagonal/>
    </border>
    <border>
      <left style="medium">
        <color auto="1"/>
      </left>
      <right/>
      <top style="medium">
        <color indexed="64"/>
      </top>
      <bottom style="medium">
        <color indexed="64"/>
      </bottom>
      <diagonal/>
    </border>
  </borders>
  <cellStyleXfs count="963">
    <xf numFmtId="0" fontId="0" fillId="0" borderId="0"/>
    <xf numFmtId="0" fontId="4" fillId="0" borderId="0"/>
    <xf numFmtId="0" fontId="13" fillId="0" borderId="0"/>
    <xf numFmtId="0" fontId="4" fillId="0" borderId="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9" fontId="49" fillId="0" borderId="0" applyFont="0" applyFill="0" applyBorder="0" applyAlignment="0" applyProtection="0"/>
  </cellStyleXfs>
  <cellXfs count="1019">
    <xf numFmtId="0" fontId="0" fillId="0" borderId="0" xfId="0"/>
    <xf numFmtId="0" fontId="2" fillId="2" borderId="1" xfId="0" applyFont="1" applyFill="1" applyBorder="1"/>
    <xf numFmtId="164" fontId="3" fillId="3" borderId="2" xfId="0" applyNumberFormat="1" applyFont="1" applyFill="1" applyBorder="1"/>
    <xf numFmtId="0" fontId="3" fillId="3" borderId="3" xfId="0" applyFont="1" applyFill="1" applyBorder="1"/>
    <xf numFmtId="164" fontId="3" fillId="4" borderId="4" xfId="0" applyNumberFormat="1" applyFont="1" applyFill="1" applyBorder="1"/>
    <xf numFmtId="0" fontId="3" fillId="4" borderId="5" xfId="0" applyFont="1" applyFill="1" applyBorder="1"/>
    <xf numFmtId="164" fontId="3" fillId="5" borderId="6" xfId="0" applyNumberFormat="1" applyFont="1" applyFill="1" applyBorder="1"/>
    <xf numFmtId="0" fontId="3" fillId="5" borderId="6" xfId="0" applyFont="1" applyFill="1" applyBorder="1"/>
    <xf numFmtId="0" fontId="2" fillId="0" borderId="0" xfId="0" applyFont="1"/>
    <xf numFmtId="0" fontId="2" fillId="0" borderId="1" xfId="0" applyFont="1" applyBorder="1"/>
    <xf numFmtId="164" fontId="2" fillId="0" borderId="7" xfId="0" applyNumberFormat="1" applyFont="1" applyBorder="1"/>
    <xf numFmtId="0" fontId="2" fillId="0" borderId="3" xfId="0" applyFont="1" applyBorder="1"/>
    <xf numFmtId="164" fontId="2" fillId="0" borderId="4" xfId="0" applyNumberFormat="1" applyFont="1" applyBorder="1"/>
    <xf numFmtId="0" fontId="2" fillId="0" borderId="5" xfId="0" applyFont="1" applyBorder="1"/>
    <xf numFmtId="164" fontId="2" fillId="0" borderId="6" xfId="0" applyNumberFormat="1" applyFont="1" applyBorder="1"/>
    <xf numFmtId="0" fontId="2" fillId="0" borderId="6" xfId="0" applyFont="1" applyBorder="1"/>
    <xf numFmtId="164" fontId="2" fillId="0" borderId="8" xfId="0" applyNumberFormat="1" applyFont="1" applyBorder="1"/>
    <xf numFmtId="0" fontId="10" fillId="0" borderId="0" xfId="0" applyFont="1" applyProtection="1">
      <protection locked="0"/>
    </xf>
    <xf numFmtId="165" fontId="2" fillId="0" borderId="4" xfId="0" applyNumberFormat="1" applyFont="1" applyBorder="1"/>
    <xf numFmtId="0" fontId="10" fillId="0" borderId="0" xfId="0" applyFont="1" applyAlignment="1">
      <alignment horizontal="right" vertical="center"/>
    </xf>
    <xf numFmtId="0" fontId="4" fillId="0" borderId="0" xfId="1" applyAlignment="1">
      <alignment vertical="center"/>
    </xf>
    <xf numFmtId="0" fontId="4" fillId="0" borderId="0" xfId="1"/>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7" fillId="0" borderId="0" xfId="1" applyFont="1" applyAlignment="1">
      <alignment vertical="center"/>
    </xf>
    <xf numFmtId="166" fontId="8" fillId="0" borderId="0" xfId="1" applyNumberFormat="1" applyFont="1" applyAlignment="1">
      <alignment horizontal="center" vertical="center"/>
    </xf>
    <xf numFmtId="0" fontId="6" fillId="0" borderId="0" xfId="1" applyFont="1" applyAlignment="1">
      <alignment horizontal="center" vertical="center"/>
    </xf>
    <xf numFmtId="0" fontId="6" fillId="0" borderId="0" xfId="1" applyFont="1" applyAlignment="1">
      <alignment vertical="center" wrapText="1"/>
    </xf>
    <xf numFmtId="0" fontId="6" fillId="0" borderId="0" xfId="1" applyFont="1" applyAlignment="1">
      <alignment vertical="center"/>
    </xf>
    <xf numFmtId="0" fontId="4" fillId="0" borderId="0" xfId="1" applyAlignment="1">
      <alignment horizontal="center" vertical="center"/>
    </xf>
    <xf numFmtId="0" fontId="6" fillId="0" borderId="0" xfId="1" applyFont="1"/>
    <xf numFmtId="0" fontId="6" fillId="0" borderId="14" xfId="1" applyFont="1" applyBorder="1" applyAlignment="1">
      <alignment horizontal="center" vertical="center"/>
    </xf>
    <xf numFmtId="0" fontId="6" fillId="0" borderId="15" xfId="1" applyFont="1" applyBorder="1" applyAlignment="1">
      <alignment horizontal="center" vertical="center"/>
    </xf>
    <xf numFmtId="0" fontId="9" fillId="0" borderId="0" xfId="1" applyFont="1" applyAlignment="1">
      <alignment horizontal="center" vertical="center"/>
    </xf>
    <xf numFmtId="0" fontId="9" fillId="0" borderId="0" xfId="1" applyFont="1" applyAlignment="1">
      <alignment horizontal="center" vertical="center" wrapText="1"/>
    </xf>
    <xf numFmtId="0" fontId="4" fillId="0" borderId="0" xfId="1" applyAlignment="1">
      <alignment horizontal="center"/>
    </xf>
    <xf numFmtId="0" fontId="6" fillId="0" borderId="0" xfId="1" applyFont="1" applyAlignment="1">
      <alignment horizontal="center"/>
    </xf>
    <xf numFmtId="0" fontId="5" fillId="10" borderId="17" xfId="1" applyFont="1" applyFill="1" applyBorder="1" applyAlignment="1">
      <alignment horizontal="center"/>
    </xf>
    <xf numFmtId="0" fontId="6" fillId="0" borderId="0" xfId="1" applyFont="1" applyAlignment="1">
      <alignment vertical="center" shrinkToFit="1"/>
    </xf>
    <xf numFmtId="0" fontId="11" fillId="0" borderId="0" xfId="0" applyFont="1" applyAlignment="1">
      <alignment vertical="center"/>
    </xf>
    <xf numFmtId="0" fontId="9" fillId="0" borderId="0" xfId="1" applyFont="1" applyAlignment="1">
      <alignment vertical="center"/>
    </xf>
    <xf numFmtId="0" fontId="9" fillId="0" borderId="0" xfId="1" applyFont="1" applyAlignment="1">
      <alignment wrapText="1"/>
    </xf>
    <xf numFmtId="16" fontId="4" fillId="0" borderId="0" xfId="1" applyNumberFormat="1"/>
    <xf numFmtId="0" fontId="6" fillId="0" borderId="0" xfId="1" applyFont="1" applyAlignment="1">
      <alignment wrapText="1"/>
    </xf>
    <xf numFmtId="0" fontId="5" fillId="6" borderId="25" xfId="1" applyFont="1" applyFill="1" applyBorder="1" applyAlignment="1">
      <alignment horizontal="center"/>
    </xf>
    <xf numFmtId="0" fontId="5" fillId="7" borderId="26" xfId="1" applyFont="1" applyFill="1" applyBorder="1" applyAlignment="1">
      <alignment horizontal="center"/>
    </xf>
    <xf numFmtId="0" fontId="5" fillId="8" borderId="27" xfId="1" applyFont="1" applyFill="1" applyBorder="1" applyAlignment="1">
      <alignment horizontal="center"/>
    </xf>
    <xf numFmtId="0" fontId="5" fillId="9" borderId="28" xfId="1" applyFont="1" applyFill="1" applyBorder="1" applyAlignment="1">
      <alignment horizontal="center"/>
    </xf>
    <xf numFmtId="0" fontId="5" fillId="11" borderId="29" xfId="1" applyFont="1" applyFill="1" applyBorder="1" applyAlignment="1">
      <alignment horizontal="center"/>
    </xf>
    <xf numFmtId="0" fontId="5" fillId="12" borderId="30" xfId="1" applyFont="1" applyFill="1" applyBorder="1" applyAlignment="1">
      <alignment horizontal="center"/>
    </xf>
    <xf numFmtId="0" fontId="5" fillId="13" borderId="31" xfId="1" applyFont="1" applyFill="1" applyBorder="1" applyAlignment="1">
      <alignment horizontal="center"/>
    </xf>
    <xf numFmtId="0" fontId="5" fillId="14" borderId="32" xfId="1" applyFont="1" applyFill="1" applyBorder="1" applyAlignment="1">
      <alignment horizontal="center"/>
    </xf>
    <xf numFmtId="0" fontId="28" fillId="0" borderId="0" xfId="1" applyFont="1" applyAlignment="1">
      <alignment vertical="center"/>
    </xf>
    <xf numFmtId="0" fontId="11" fillId="0" borderId="0" xfId="1" applyFont="1" applyAlignment="1">
      <alignment vertical="center"/>
    </xf>
    <xf numFmtId="0" fontId="29" fillId="0" borderId="21" xfId="0" applyFont="1" applyBorder="1" applyAlignment="1">
      <alignment vertical="top" wrapText="1"/>
    </xf>
    <xf numFmtId="0" fontId="30" fillId="0" borderId="21" xfId="0" applyFont="1" applyBorder="1" applyAlignment="1">
      <alignment vertical="top" wrapText="1"/>
    </xf>
    <xf numFmtId="0" fontId="30" fillId="0" borderId="24" xfId="0" applyFont="1" applyBorder="1" applyAlignment="1">
      <alignment vertical="top" wrapText="1"/>
    </xf>
    <xf numFmtId="0" fontId="16" fillId="0" borderId="24" xfId="0" applyFont="1" applyBorder="1" applyAlignment="1">
      <alignment vertical="top" wrapText="1"/>
    </xf>
    <xf numFmtId="0" fontId="6" fillId="0" borderId="13" xfId="1" applyFont="1" applyBorder="1" applyAlignment="1">
      <alignment wrapText="1"/>
    </xf>
    <xf numFmtId="0" fontId="4" fillId="0" borderId="33" xfId="1" applyBorder="1"/>
    <xf numFmtId="0" fontId="4" fillId="0" borderId="34" xfId="1" applyBorder="1"/>
    <xf numFmtId="0" fontId="4" fillId="0" borderId="35" xfId="1" applyBorder="1"/>
    <xf numFmtId="0" fontId="5" fillId="19" borderId="13" xfId="1" applyFont="1" applyFill="1" applyBorder="1" applyAlignment="1">
      <alignment horizontal="center"/>
    </xf>
    <xf numFmtId="0" fontId="6" fillId="0" borderId="36" xfId="1" applyFont="1" applyBorder="1" applyAlignment="1">
      <alignment wrapText="1"/>
    </xf>
    <xf numFmtId="0" fontId="4" fillId="20" borderId="19" xfId="1" applyFill="1" applyBorder="1"/>
    <xf numFmtId="0" fontId="4" fillId="20" borderId="23" xfId="1" applyFill="1" applyBorder="1"/>
    <xf numFmtId="0" fontId="4" fillId="21" borderId="37" xfId="1" applyFill="1" applyBorder="1"/>
    <xf numFmtId="0" fontId="4" fillId="21" borderId="0" xfId="1" applyFill="1"/>
    <xf numFmtId="0" fontId="4" fillId="22" borderId="37" xfId="1" applyFill="1" applyBorder="1"/>
    <xf numFmtId="0" fontId="4" fillId="22" borderId="0" xfId="1" applyFill="1"/>
    <xf numFmtId="0" fontId="4" fillId="22" borderId="38" xfId="1" applyFill="1" applyBorder="1"/>
    <xf numFmtId="0" fontId="4" fillId="22" borderId="39" xfId="1" applyFill="1" applyBorder="1"/>
    <xf numFmtId="0" fontId="4" fillId="23" borderId="23" xfId="1" applyFill="1" applyBorder="1"/>
    <xf numFmtId="0" fontId="4" fillId="24" borderId="41" xfId="1" applyFill="1" applyBorder="1"/>
    <xf numFmtId="0" fontId="4" fillId="24" borderId="42" xfId="1" applyFill="1" applyBorder="1"/>
    <xf numFmtId="0" fontId="4" fillId="24" borderId="38" xfId="1" applyFill="1" applyBorder="1"/>
    <xf numFmtId="0" fontId="4" fillId="24" borderId="39" xfId="1" applyFill="1" applyBorder="1"/>
    <xf numFmtId="0" fontId="4" fillId="24" borderId="0" xfId="1" applyFill="1"/>
    <xf numFmtId="0" fontId="4" fillId="26" borderId="43" xfId="1" applyFill="1" applyBorder="1"/>
    <xf numFmtId="0" fontId="4" fillId="28" borderId="41" xfId="1" applyFill="1" applyBorder="1"/>
    <xf numFmtId="0" fontId="4" fillId="28" borderId="43" xfId="1" applyFill="1" applyBorder="1"/>
    <xf numFmtId="0" fontId="4" fillId="20" borderId="44" xfId="1" applyFill="1" applyBorder="1"/>
    <xf numFmtId="0" fontId="4" fillId="20" borderId="45" xfId="1" applyFill="1" applyBorder="1"/>
    <xf numFmtId="0" fontId="4" fillId="20" borderId="46" xfId="1" applyFill="1" applyBorder="1"/>
    <xf numFmtId="0" fontId="4" fillId="20" borderId="47" xfId="1" applyFill="1" applyBorder="1"/>
    <xf numFmtId="0" fontId="4" fillId="21" borderId="13" xfId="1" applyFill="1" applyBorder="1"/>
    <xf numFmtId="0" fontId="4" fillId="21" borderId="35" xfId="1" applyFill="1" applyBorder="1"/>
    <xf numFmtId="0" fontId="4" fillId="22" borderId="13" xfId="1" applyFill="1" applyBorder="1"/>
    <xf numFmtId="0" fontId="4" fillId="22" borderId="35" xfId="1" applyFill="1" applyBorder="1"/>
    <xf numFmtId="0" fontId="4" fillId="22" borderId="45" xfId="1" applyFill="1" applyBorder="1"/>
    <xf numFmtId="0" fontId="4" fillId="22" borderId="46" xfId="1" applyFill="1" applyBorder="1"/>
    <xf numFmtId="0" fontId="4" fillId="23" borderId="44" xfId="1" applyFill="1" applyBorder="1"/>
    <xf numFmtId="0" fontId="4" fillId="24" borderId="45" xfId="1" applyFill="1" applyBorder="1"/>
    <xf numFmtId="0" fontId="4" fillId="24" borderId="48" xfId="1" applyFill="1" applyBorder="1"/>
    <xf numFmtId="0" fontId="4" fillId="24" borderId="34" xfId="1" applyFill="1" applyBorder="1"/>
    <xf numFmtId="0" fontId="4" fillId="24" borderId="46" xfId="1" applyFill="1" applyBorder="1"/>
    <xf numFmtId="0" fontId="4" fillId="24" borderId="13" xfId="1" applyFill="1" applyBorder="1"/>
    <xf numFmtId="0" fontId="4" fillId="24" borderId="35" xfId="1" applyFill="1" applyBorder="1"/>
    <xf numFmtId="0" fontId="4" fillId="26" borderId="45" xfId="1" applyFill="1" applyBorder="1"/>
    <xf numFmtId="0" fontId="4" fillId="26" borderId="46" xfId="1" applyFill="1" applyBorder="1"/>
    <xf numFmtId="0" fontId="4" fillId="27" borderId="13" xfId="1" applyFill="1" applyBorder="1"/>
    <xf numFmtId="0" fontId="4" fillId="28" borderId="45" xfId="1" applyFill="1" applyBorder="1"/>
    <xf numFmtId="0" fontId="4" fillId="28" borderId="48" xfId="1" applyFill="1" applyBorder="1"/>
    <xf numFmtId="0" fontId="4" fillId="28" borderId="46" xfId="1" applyFill="1" applyBorder="1"/>
    <xf numFmtId="0" fontId="4" fillId="0" borderId="13" xfId="1" applyBorder="1"/>
    <xf numFmtId="0" fontId="4" fillId="0" borderId="36" xfId="1" applyBorder="1"/>
    <xf numFmtId="0" fontId="4" fillId="20" borderId="43" xfId="1" applyFill="1" applyBorder="1"/>
    <xf numFmtId="0" fontId="4" fillId="22" borderId="43" xfId="1" applyFill="1" applyBorder="1"/>
    <xf numFmtId="0" fontId="4" fillId="24" borderId="43" xfId="1" applyFill="1" applyBorder="1"/>
    <xf numFmtId="0" fontId="4" fillId="24" borderId="49" xfId="1" applyFill="1" applyBorder="1"/>
    <xf numFmtId="0" fontId="4" fillId="24" borderId="50" xfId="1" applyFill="1" applyBorder="1"/>
    <xf numFmtId="0" fontId="4" fillId="24" borderId="33" xfId="1" applyFill="1" applyBorder="1"/>
    <xf numFmtId="0" fontId="4" fillId="22" borderId="44" xfId="1" applyFill="1" applyBorder="1"/>
    <xf numFmtId="0" fontId="4" fillId="24" borderId="44" xfId="1" applyFill="1" applyBorder="1"/>
    <xf numFmtId="0" fontId="4" fillId="25" borderId="44" xfId="1" applyFill="1" applyBorder="1"/>
    <xf numFmtId="0" fontId="4" fillId="25" borderId="23" xfId="1" applyFill="1" applyBorder="1"/>
    <xf numFmtId="0" fontId="4" fillId="25" borderId="47" xfId="1" applyFill="1" applyBorder="1"/>
    <xf numFmtId="0" fontId="4" fillId="25" borderId="33" xfId="1" applyFill="1" applyBorder="1"/>
    <xf numFmtId="0" fontId="4" fillId="25" borderId="13" xfId="1" applyFill="1" applyBorder="1"/>
    <xf numFmtId="0" fontId="4" fillId="26" borderId="38" xfId="1" applyFill="1" applyBorder="1"/>
    <xf numFmtId="0" fontId="4" fillId="26" borderId="39" xfId="1" applyFill="1" applyBorder="1"/>
    <xf numFmtId="0" fontId="4" fillId="20" borderId="13" xfId="1" applyFill="1" applyBorder="1"/>
    <xf numFmtId="0" fontId="4" fillId="20" borderId="38" xfId="1" applyFill="1" applyBorder="1"/>
    <xf numFmtId="0" fontId="4" fillId="20" borderId="39" xfId="1" applyFill="1" applyBorder="1"/>
    <xf numFmtId="0" fontId="4" fillId="0" borderId="44" xfId="1" applyBorder="1"/>
    <xf numFmtId="0" fontId="4" fillId="0" borderId="13" xfId="1" applyBorder="1" applyAlignment="1">
      <alignment wrapText="1"/>
    </xf>
    <xf numFmtId="0" fontId="4" fillId="16" borderId="0" xfId="1" applyFill="1"/>
    <xf numFmtId="0" fontId="4" fillId="20" borderId="36" xfId="1" applyFill="1" applyBorder="1"/>
    <xf numFmtId="0" fontId="6" fillId="0" borderId="13" xfId="1" applyFont="1" applyBorder="1"/>
    <xf numFmtId="0" fontId="6" fillId="0" borderId="51" xfId="0" applyFont="1" applyBorder="1" applyAlignment="1">
      <alignment horizontal="center" vertical="center"/>
    </xf>
    <xf numFmtId="0" fontId="6" fillId="0" borderId="0" xfId="0" applyFont="1"/>
    <xf numFmtId="0" fontId="6" fillId="0" borderId="35" xfId="0" applyFont="1" applyBorder="1" applyAlignment="1">
      <alignment vertical="center"/>
    </xf>
    <xf numFmtId="0" fontId="16" fillId="0" borderId="21" xfId="0" applyFont="1" applyBorder="1" applyAlignment="1">
      <alignment horizontal="center" wrapText="1"/>
    </xf>
    <xf numFmtId="0" fontId="16" fillId="0" borderId="24" xfId="0" applyFont="1" applyBorder="1" applyAlignment="1">
      <alignment horizontal="center" wrapText="1"/>
    </xf>
    <xf numFmtId="0" fontId="14" fillId="0" borderId="24" xfId="0" applyFont="1" applyBorder="1" applyAlignment="1">
      <alignment horizontal="center" wrapText="1"/>
    </xf>
    <xf numFmtId="0" fontId="16" fillId="0" borderId="47" xfId="0" applyFont="1" applyBorder="1" applyAlignment="1">
      <alignment horizontal="center" wrapText="1"/>
    </xf>
    <xf numFmtId="0" fontId="16" fillId="0" borderId="44" xfId="0" applyFont="1" applyBorder="1" applyAlignment="1">
      <alignment horizontal="center" wrapText="1"/>
    </xf>
    <xf numFmtId="0" fontId="29" fillId="0" borderId="20" xfId="0" applyFont="1" applyBorder="1" applyAlignment="1">
      <alignment vertical="top" wrapText="1"/>
    </xf>
    <xf numFmtId="0" fontId="16" fillId="0" borderId="47"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51" xfId="0" applyFont="1" applyBorder="1" applyAlignment="1">
      <alignment horizontal="center" vertical="center" wrapText="1"/>
    </xf>
    <xf numFmtId="0" fontId="16" fillId="0" borderId="24" xfId="0" applyFont="1" applyBorder="1" applyAlignment="1">
      <alignment horizontal="center" vertical="center" wrapText="1"/>
    </xf>
    <xf numFmtId="0" fontId="17" fillId="0" borderId="24" xfId="0" applyFont="1" applyBorder="1" applyAlignment="1">
      <alignment horizontal="center" vertical="center" wrapText="1"/>
    </xf>
    <xf numFmtId="0" fontId="31" fillId="30" borderId="20" xfId="0" applyFont="1" applyFill="1" applyBorder="1" applyAlignment="1">
      <alignment horizontal="center" vertical="center" wrapText="1"/>
    </xf>
    <xf numFmtId="0" fontId="31" fillId="30" borderId="24" xfId="0" applyFont="1" applyFill="1" applyBorder="1" applyAlignment="1">
      <alignment horizontal="center" vertical="center" wrapText="1"/>
    </xf>
    <xf numFmtId="0" fontId="23" fillId="0" borderId="47" xfId="0" applyFont="1" applyBorder="1" applyAlignment="1">
      <alignment horizontal="center" vertical="center" wrapText="1"/>
    </xf>
    <xf numFmtId="0" fontId="23" fillId="0" borderId="24" xfId="0" applyFont="1" applyBorder="1" applyAlignment="1">
      <alignment horizontal="center" vertical="center" wrapText="1"/>
    </xf>
    <xf numFmtId="0" fontId="4" fillId="0" borderId="52" xfId="1" applyBorder="1" applyAlignment="1">
      <alignment vertical="center"/>
    </xf>
    <xf numFmtId="0" fontId="4" fillId="0" borderId="53" xfId="1" applyBorder="1" applyAlignment="1">
      <alignment vertical="center"/>
    </xf>
    <xf numFmtId="0" fontId="4" fillId="0" borderId="54" xfId="1" applyBorder="1" applyAlignment="1">
      <alignment vertical="center"/>
    </xf>
    <xf numFmtId="0" fontId="4" fillId="0" borderId="55" xfId="1" applyBorder="1" applyAlignment="1">
      <alignment vertical="center"/>
    </xf>
    <xf numFmtId="0" fontId="4" fillId="0" borderId="36" xfId="1" applyBorder="1" applyAlignment="1">
      <alignment wrapText="1"/>
    </xf>
    <xf numFmtId="0" fontId="4" fillId="0" borderId="56" xfId="1" applyBorder="1" applyAlignment="1">
      <alignment vertical="center"/>
    </xf>
    <xf numFmtId="0" fontId="4" fillId="0" borderId="41" xfId="1" applyBorder="1" applyAlignment="1">
      <alignment vertical="center"/>
    </xf>
    <xf numFmtId="0" fontId="4" fillId="0" borderId="42" xfId="1" applyBorder="1" applyAlignment="1">
      <alignment vertical="center"/>
    </xf>
    <xf numFmtId="0" fontId="15" fillId="0" borderId="24" xfId="0" applyFont="1" applyBorder="1" applyAlignment="1">
      <alignment horizontal="center" vertical="center" wrapText="1"/>
    </xf>
    <xf numFmtId="0" fontId="23" fillId="0" borderId="0" xfId="0" applyFont="1" applyAlignment="1">
      <alignment horizontal="center" wrapText="1"/>
    </xf>
    <xf numFmtId="0" fontId="30" fillId="0" borderId="35" xfId="0" applyFont="1" applyBorder="1" applyAlignment="1">
      <alignment horizontal="left" vertical="top" wrapText="1"/>
    </xf>
    <xf numFmtId="0" fontId="29" fillId="31" borderId="21" xfId="0" applyFont="1" applyFill="1" applyBorder="1" applyAlignment="1">
      <alignment vertical="top" wrapText="1"/>
    </xf>
    <xf numFmtId="0" fontId="30" fillId="31" borderId="24" xfId="0" applyFont="1" applyFill="1" applyBorder="1" applyAlignment="1">
      <alignment vertical="top" wrapText="1"/>
    </xf>
    <xf numFmtId="0" fontId="21" fillId="32" borderId="21" xfId="0" applyFont="1" applyFill="1" applyBorder="1" applyAlignment="1">
      <alignment horizontal="left" vertical="top" wrapText="1"/>
    </xf>
    <xf numFmtId="0" fontId="16" fillId="32" borderId="24" xfId="0" applyFont="1" applyFill="1" applyBorder="1" applyAlignment="1">
      <alignment horizontal="left" vertical="top" wrapText="1"/>
    </xf>
    <xf numFmtId="0" fontId="16" fillId="25" borderId="24" xfId="0" applyFont="1" applyFill="1" applyBorder="1" applyAlignment="1">
      <alignment horizontal="center" vertical="center" wrapText="1"/>
    </xf>
    <xf numFmtId="0" fontId="16" fillId="25" borderId="24" xfId="0" applyFont="1" applyFill="1" applyBorder="1" applyAlignment="1">
      <alignment horizontal="center" wrapText="1"/>
    </xf>
    <xf numFmtId="0" fontId="16" fillId="22" borderId="24" xfId="0" applyFont="1" applyFill="1" applyBorder="1" applyAlignment="1">
      <alignment horizontal="center" vertical="center" wrapText="1"/>
    </xf>
    <xf numFmtId="0" fontId="21" fillId="22" borderId="24" xfId="0" applyFont="1" applyFill="1" applyBorder="1" applyAlignment="1">
      <alignment horizontal="left" vertical="top" wrapText="1"/>
    </xf>
    <xf numFmtId="0" fontId="16" fillId="22" borderId="24" xfId="0" applyFont="1" applyFill="1" applyBorder="1" applyAlignment="1">
      <alignment horizontal="center" wrapText="1"/>
    </xf>
    <xf numFmtId="0" fontId="21" fillId="22" borderId="21" xfId="0" applyFont="1" applyFill="1" applyBorder="1" applyAlignment="1">
      <alignment horizontal="left" vertical="top" wrapText="1"/>
    </xf>
    <xf numFmtId="0" fontId="16" fillId="22" borderId="24" xfId="0" applyFont="1" applyFill="1" applyBorder="1" applyAlignment="1">
      <alignment horizontal="left" vertical="top" wrapText="1"/>
    </xf>
    <xf numFmtId="0" fontId="21" fillId="23" borderId="21" xfId="0" applyFont="1" applyFill="1" applyBorder="1" applyAlignment="1">
      <alignment horizontal="left" vertical="top" wrapText="1"/>
    </xf>
    <xf numFmtId="0" fontId="16" fillId="23" borderId="21" xfId="0" applyFont="1" applyFill="1" applyBorder="1" applyAlignment="1">
      <alignment horizontal="left" vertical="top" wrapText="1"/>
    </xf>
    <xf numFmtId="0" fontId="16" fillId="23" borderId="24" xfId="0" applyFont="1" applyFill="1" applyBorder="1" applyAlignment="1">
      <alignment horizontal="left" vertical="top" wrapText="1"/>
    </xf>
    <xf numFmtId="0" fontId="21" fillId="24" borderId="21" xfId="0" applyFont="1" applyFill="1" applyBorder="1" applyAlignment="1">
      <alignment vertical="top" wrapText="1"/>
    </xf>
    <xf numFmtId="0" fontId="16" fillId="24" borderId="21" xfId="0" applyFont="1" applyFill="1" applyBorder="1" applyAlignment="1">
      <alignment vertical="top" wrapText="1"/>
    </xf>
    <xf numFmtId="0" fontId="16" fillId="24" borderId="24" xfId="0" applyFont="1" applyFill="1" applyBorder="1" applyAlignment="1">
      <alignment vertical="top" wrapText="1"/>
    </xf>
    <xf numFmtId="0" fontId="16" fillId="24" borderId="24" xfId="0" applyFont="1" applyFill="1" applyBorder="1" applyAlignment="1">
      <alignment horizontal="center" vertical="center" wrapText="1"/>
    </xf>
    <xf numFmtId="0" fontId="16" fillId="24" borderId="24" xfId="0" applyFont="1" applyFill="1" applyBorder="1" applyAlignment="1">
      <alignment horizontal="center" wrapText="1"/>
    </xf>
    <xf numFmtId="0" fontId="22" fillId="25" borderId="21" xfId="0" applyFont="1" applyFill="1" applyBorder="1" applyAlignment="1">
      <alignment vertical="top" wrapText="1"/>
    </xf>
    <xf numFmtId="0" fontId="19" fillId="25" borderId="24" xfId="0" applyFont="1" applyFill="1" applyBorder="1" applyAlignment="1">
      <alignment vertical="top" wrapText="1"/>
    </xf>
    <xf numFmtId="0" fontId="16" fillId="33" borderId="47" xfId="0" applyFont="1" applyFill="1" applyBorder="1" applyAlignment="1">
      <alignment horizontal="center" vertical="center" wrapText="1"/>
    </xf>
    <xf numFmtId="0" fontId="17" fillId="33" borderId="24" xfId="0" applyFont="1" applyFill="1" applyBorder="1" applyAlignment="1">
      <alignment horizontal="center" vertical="center" wrapText="1"/>
    </xf>
    <xf numFmtId="0" fontId="16" fillId="33" borderId="24" xfId="0" applyFont="1" applyFill="1" applyBorder="1" applyAlignment="1">
      <alignment horizontal="center" vertical="center" wrapText="1"/>
    </xf>
    <xf numFmtId="0" fontId="16" fillId="33" borderId="24" xfId="0" applyFont="1" applyFill="1" applyBorder="1" applyAlignment="1">
      <alignment horizontal="left" vertical="top" wrapText="1"/>
    </xf>
    <xf numFmtId="0" fontId="16" fillId="33" borderId="24" xfId="0" applyFont="1" applyFill="1" applyBorder="1" applyAlignment="1">
      <alignment horizontal="center" wrapText="1"/>
    </xf>
    <xf numFmtId="0" fontId="16" fillId="34" borderId="47" xfId="0" applyFont="1" applyFill="1" applyBorder="1" applyAlignment="1">
      <alignment horizontal="center" vertical="center" wrapText="1"/>
    </xf>
    <xf numFmtId="0" fontId="17" fillId="34" borderId="24" xfId="0" applyFont="1" applyFill="1" applyBorder="1" applyAlignment="1">
      <alignment horizontal="center" vertical="center" wrapText="1"/>
    </xf>
    <xf numFmtId="0" fontId="16" fillId="34" borderId="24" xfId="0" applyFont="1" applyFill="1" applyBorder="1" applyAlignment="1">
      <alignment horizontal="center" vertical="center" wrapText="1"/>
    </xf>
    <xf numFmtId="0" fontId="16" fillId="34" borderId="24" xfId="0" applyFont="1" applyFill="1" applyBorder="1" applyAlignment="1">
      <alignment vertical="top" wrapText="1"/>
    </xf>
    <xf numFmtId="0" fontId="16" fillId="34" borderId="24" xfId="0" applyFont="1" applyFill="1" applyBorder="1" applyAlignment="1">
      <alignment horizontal="center" wrapText="1"/>
    </xf>
    <xf numFmtId="0" fontId="16" fillId="35" borderId="47" xfId="0" applyFont="1" applyFill="1" applyBorder="1" applyAlignment="1">
      <alignment horizontal="center" vertical="center" wrapText="1"/>
    </xf>
    <xf numFmtId="0" fontId="17" fillId="35" borderId="24" xfId="0" applyFont="1" applyFill="1" applyBorder="1" applyAlignment="1">
      <alignment horizontal="center" vertical="center" wrapText="1"/>
    </xf>
    <xf numFmtId="0" fontId="16" fillId="35" borderId="24" xfId="0" applyFont="1" applyFill="1" applyBorder="1" applyAlignment="1">
      <alignment horizontal="center" vertical="center" wrapText="1"/>
    </xf>
    <xf numFmtId="0" fontId="19" fillId="35" borderId="24" xfId="0" applyFont="1" applyFill="1" applyBorder="1" applyAlignment="1">
      <alignment horizontal="center" vertical="center" wrapText="1"/>
    </xf>
    <xf numFmtId="0" fontId="16" fillId="35" borderId="24" xfId="0" applyFont="1" applyFill="1" applyBorder="1" applyAlignment="1">
      <alignment horizontal="left" vertical="top" wrapText="1"/>
    </xf>
    <xf numFmtId="0" fontId="14" fillId="35" borderId="24" xfId="0" applyFont="1" applyFill="1" applyBorder="1" applyAlignment="1">
      <alignment horizontal="center" wrapText="1"/>
    </xf>
    <xf numFmtId="0" fontId="15" fillId="35" borderId="24" xfId="0" applyFont="1" applyFill="1" applyBorder="1" applyAlignment="1">
      <alignment horizontal="center" vertical="center" wrapText="1"/>
    </xf>
    <xf numFmtId="0" fontId="32" fillId="25" borderId="13" xfId="1" applyFont="1" applyFill="1" applyBorder="1" applyAlignment="1">
      <alignment vertical="top" wrapText="1"/>
    </xf>
    <xf numFmtId="0" fontId="32" fillId="25" borderId="24" xfId="0" applyFont="1" applyFill="1" applyBorder="1" applyAlignment="1">
      <alignment vertical="top" wrapText="1"/>
    </xf>
    <xf numFmtId="0" fontId="5" fillId="19" borderId="13" xfId="1" applyFont="1" applyFill="1" applyBorder="1" applyAlignment="1">
      <alignment horizontal="center" vertical="center"/>
    </xf>
    <xf numFmtId="0" fontId="6" fillId="0" borderId="13" xfId="1" applyFont="1" applyBorder="1" applyAlignment="1">
      <alignment horizontal="center" vertical="center" wrapText="1"/>
    </xf>
    <xf numFmtId="0" fontId="4" fillId="0" borderId="33" xfId="1" applyBorder="1" applyAlignment="1">
      <alignment horizontal="center" vertical="center"/>
    </xf>
    <xf numFmtId="0" fontId="4" fillId="0" borderId="34" xfId="1" applyBorder="1" applyAlignment="1">
      <alignment horizontal="center" vertical="center"/>
    </xf>
    <xf numFmtId="0" fontId="4" fillId="0" borderId="35" xfId="1" applyBorder="1" applyAlignment="1">
      <alignment horizontal="center" vertical="center"/>
    </xf>
    <xf numFmtId="0" fontId="10" fillId="36" borderId="57" xfId="0" applyFont="1" applyFill="1" applyBorder="1" applyAlignment="1">
      <alignment horizontal="right" vertical="center"/>
    </xf>
    <xf numFmtId="0" fontId="10" fillId="36" borderId="0" xfId="0" applyFont="1" applyFill="1" applyProtection="1">
      <protection locked="0"/>
    </xf>
    <xf numFmtId="0" fontId="10" fillId="36" borderId="0" xfId="0" applyFont="1" applyFill="1" applyAlignment="1">
      <alignment horizontal="right" vertical="center"/>
    </xf>
    <xf numFmtId="0" fontId="10" fillId="36" borderId="0" xfId="0" applyFont="1" applyFill="1" applyAlignment="1">
      <alignment horizontal="center" vertical="center"/>
    </xf>
    <xf numFmtId="0" fontId="10" fillId="36" borderId="0" xfId="0" applyFont="1" applyFill="1"/>
    <xf numFmtId="0" fontId="10" fillId="0" borderId="0" xfId="0" applyFont="1" applyAlignment="1">
      <alignment horizontal="center" vertical="center"/>
    </xf>
    <xf numFmtId="0" fontId="10" fillId="0" borderId="0" xfId="0" applyFont="1"/>
    <xf numFmtId="0" fontId="33" fillId="17" borderId="57" xfId="0" applyFont="1" applyFill="1" applyBorder="1" applyAlignment="1">
      <alignment horizontal="center" vertical="center"/>
    </xf>
    <xf numFmtId="0" fontId="10" fillId="18" borderId="57" xfId="0" applyFont="1" applyFill="1" applyBorder="1" applyAlignment="1">
      <alignment horizontal="right" vertical="center"/>
    </xf>
    <xf numFmtId="0" fontId="10" fillId="0" borderId="57" xfId="0" applyFont="1" applyBorder="1" applyAlignment="1">
      <alignment horizontal="right" vertical="center"/>
    </xf>
    <xf numFmtId="0" fontId="10" fillId="15" borderId="57" xfId="0" applyFont="1" applyFill="1" applyBorder="1" applyAlignment="1">
      <alignment horizontal="right" vertical="center"/>
    </xf>
    <xf numFmtId="0" fontId="34" fillId="18" borderId="57" xfId="0" applyFont="1" applyFill="1" applyBorder="1" applyAlignment="1">
      <alignment horizontal="right" vertical="center"/>
    </xf>
    <xf numFmtId="0" fontId="33" fillId="36" borderId="0" xfId="0" applyFont="1" applyFill="1" applyProtection="1">
      <protection locked="0"/>
    </xf>
    <xf numFmtId="0" fontId="33" fillId="0" borderId="0" xfId="0" applyFont="1" applyAlignment="1">
      <alignment horizontal="center" vertical="center"/>
    </xf>
    <xf numFmtId="0" fontId="34" fillId="0" borderId="0" xfId="0" applyFont="1" applyAlignment="1">
      <alignment horizontal="right" vertical="center"/>
    </xf>
    <xf numFmtId="0" fontId="4" fillId="0" borderId="58" xfId="1" applyBorder="1"/>
    <xf numFmtId="0" fontId="4" fillId="0" borderId="59" xfId="1" applyBorder="1"/>
    <xf numFmtId="0" fontId="0" fillId="0" borderId="0" xfId="1" applyFont="1"/>
    <xf numFmtId="0" fontId="6" fillId="0" borderId="60" xfId="1" applyFont="1" applyBorder="1" applyAlignment="1">
      <alignment horizontal="center" vertical="center"/>
    </xf>
    <xf numFmtId="0" fontId="24" fillId="0" borderId="0" xfId="0" applyFont="1"/>
    <xf numFmtId="0" fontId="25" fillId="0" borderId="0" xfId="0" applyFont="1"/>
    <xf numFmtId="0" fontId="26" fillId="0" borderId="0" xfId="0" applyFont="1"/>
    <xf numFmtId="0" fontId="0" fillId="0" borderId="43" xfId="1" applyFont="1" applyBorder="1"/>
    <xf numFmtId="0" fontId="6" fillId="0" borderId="51" xfId="1" applyFont="1" applyBorder="1"/>
    <xf numFmtId="0" fontId="28" fillId="0" borderId="13"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4" fillId="37" borderId="48" xfId="1" applyFill="1" applyBorder="1"/>
    <xf numFmtId="0" fontId="4" fillId="37" borderId="46" xfId="1" applyFill="1" applyBorder="1"/>
    <xf numFmtId="0" fontId="4" fillId="38" borderId="45" xfId="1" applyFill="1" applyBorder="1"/>
    <xf numFmtId="0" fontId="4" fillId="38" borderId="48" xfId="1" applyFill="1" applyBorder="1"/>
    <xf numFmtId="0" fontId="4" fillId="38" borderId="43" xfId="1" applyFill="1" applyBorder="1"/>
    <xf numFmtId="0" fontId="4" fillId="38" borderId="46" xfId="1" applyFill="1" applyBorder="1"/>
    <xf numFmtId="0" fontId="0" fillId="39" borderId="61" xfId="0" applyFill="1" applyBorder="1"/>
    <xf numFmtId="0" fontId="0" fillId="39" borderId="63" xfId="0" applyFill="1" applyBorder="1"/>
    <xf numFmtId="0" fontId="4" fillId="28" borderId="56" xfId="1" applyFill="1" applyBorder="1"/>
    <xf numFmtId="0" fontId="4" fillId="28" borderId="33" xfId="1" applyFill="1" applyBorder="1"/>
    <xf numFmtId="0" fontId="25" fillId="0" borderId="0" xfId="1" applyFont="1"/>
    <xf numFmtId="0" fontId="0" fillId="0" borderId="40" xfId="1" applyFont="1" applyBorder="1" applyAlignment="1">
      <alignment vertical="center"/>
    </xf>
    <xf numFmtId="0" fontId="4" fillId="16" borderId="19" xfId="1" applyFill="1" applyBorder="1" applyAlignment="1">
      <alignment horizontal="center"/>
    </xf>
    <xf numFmtId="0" fontId="0" fillId="42" borderId="0" xfId="0" applyFill="1"/>
    <xf numFmtId="0" fontId="6" fillId="0" borderId="0" xfId="0" applyFont="1" applyAlignment="1">
      <alignment horizontal="center" vertical="center"/>
    </xf>
    <xf numFmtId="0" fontId="0" fillId="43" borderId="0" xfId="0" applyFill="1"/>
    <xf numFmtId="0" fontId="0" fillId="43" borderId="48" xfId="0" applyFill="1" applyBorder="1"/>
    <xf numFmtId="0" fontId="0" fillId="44" borderId="0" xfId="0" applyFill="1"/>
    <xf numFmtId="0" fontId="0" fillId="44" borderId="48" xfId="0" applyFill="1" applyBorder="1"/>
    <xf numFmtId="0" fontId="0" fillId="44" borderId="50" xfId="0" applyFill="1" applyBorder="1"/>
    <xf numFmtId="0" fontId="0" fillId="42" borderId="49" xfId="0" applyFill="1" applyBorder="1"/>
    <xf numFmtId="0" fontId="0" fillId="42" borderId="48" xfId="0" applyFill="1" applyBorder="1"/>
    <xf numFmtId="0" fontId="0" fillId="42" borderId="33" xfId="0" applyFill="1" applyBorder="1"/>
    <xf numFmtId="0" fontId="0" fillId="42" borderId="39" xfId="0" applyFill="1" applyBorder="1"/>
    <xf numFmtId="0" fontId="0" fillId="42" borderId="46" xfId="0" applyFill="1" applyBorder="1"/>
    <xf numFmtId="0" fontId="4" fillId="37" borderId="38" xfId="1" applyFill="1" applyBorder="1"/>
    <xf numFmtId="0" fontId="4" fillId="37" borderId="49" xfId="1" applyFill="1" applyBorder="1"/>
    <xf numFmtId="0" fontId="4" fillId="37" borderId="39" xfId="1" applyFill="1" applyBorder="1"/>
    <xf numFmtId="0" fontId="4" fillId="29" borderId="38" xfId="1" applyFill="1" applyBorder="1"/>
    <xf numFmtId="0" fontId="4" fillId="38" borderId="38" xfId="1" applyFill="1" applyBorder="1"/>
    <xf numFmtId="0" fontId="4" fillId="38" borderId="39" xfId="1" applyFill="1" applyBorder="1"/>
    <xf numFmtId="0" fontId="0" fillId="39" borderId="56" xfId="0" applyFill="1" applyBorder="1"/>
    <xf numFmtId="0" fontId="0" fillId="39" borderId="43" xfId="0" applyFill="1" applyBorder="1"/>
    <xf numFmtId="0" fontId="23" fillId="42" borderId="47" xfId="0" applyFont="1" applyFill="1" applyBorder="1" applyAlignment="1">
      <alignment horizontal="center" vertical="center" wrapText="1"/>
    </xf>
    <xf numFmtId="0" fontId="23" fillId="42" borderId="24" xfId="0" applyFont="1" applyFill="1" applyBorder="1" applyAlignment="1">
      <alignment horizontal="center" vertical="center" wrapText="1"/>
    </xf>
    <xf numFmtId="0" fontId="6" fillId="0" borderId="23" xfId="1" applyFont="1" applyBorder="1" applyAlignment="1">
      <alignment vertical="center"/>
    </xf>
    <xf numFmtId="0" fontId="0" fillId="0" borderId="0" xfId="1" applyFont="1" applyAlignment="1">
      <alignment vertical="center"/>
    </xf>
    <xf numFmtId="0" fontId="0" fillId="0" borderId="0" xfId="1" applyFont="1" applyAlignment="1">
      <alignment horizontal="center" vertical="center"/>
    </xf>
    <xf numFmtId="0" fontId="0" fillId="0" borderId="0" xfId="1" applyFont="1" applyAlignment="1">
      <alignment wrapText="1"/>
    </xf>
    <xf numFmtId="14" fontId="4" fillId="0" borderId="0" xfId="1" applyNumberFormat="1"/>
    <xf numFmtId="0" fontId="27" fillId="0" borderId="0" xfId="1" applyFont="1"/>
    <xf numFmtId="0" fontId="27" fillId="0" borderId="0" xfId="1" applyFont="1" applyAlignment="1">
      <alignment horizontal="center" vertical="center"/>
    </xf>
    <xf numFmtId="0" fontId="40" fillId="0" borderId="16" xfId="1" applyFont="1" applyBorder="1" applyAlignment="1">
      <alignment horizontal="center" vertical="center"/>
    </xf>
    <xf numFmtId="0" fontId="4" fillId="0" borderId="0" xfId="0" applyFont="1" applyAlignment="1">
      <alignment vertical="center"/>
    </xf>
    <xf numFmtId="0" fontId="27" fillId="0" borderId="33" xfId="1" applyFont="1" applyBorder="1"/>
    <xf numFmtId="0" fontId="27" fillId="0" borderId="34" xfId="1" applyFont="1" applyBorder="1"/>
    <xf numFmtId="0" fontId="27" fillId="0" borderId="48" xfId="1" applyFont="1" applyBorder="1"/>
    <xf numFmtId="0" fontId="27" fillId="0" borderId="45" xfId="1" applyFont="1" applyBorder="1"/>
    <xf numFmtId="0" fontId="27" fillId="0" borderId="46" xfId="1" applyFont="1" applyBorder="1"/>
    <xf numFmtId="0" fontId="0" fillId="39" borderId="13" xfId="0" applyFill="1" applyBorder="1"/>
    <xf numFmtId="0" fontId="6" fillId="0" borderId="21" xfId="0" applyFont="1" applyBorder="1" applyAlignment="1">
      <alignment vertical="center"/>
    </xf>
    <xf numFmtId="0" fontId="0" fillId="38" borderId="48" xfId="1" applyFont="1" applyFill="1" applyBorder="1"/>
    <xf numFmtId="0" fontId="0" fillId="38" borderId="49" xfId="1" applyFont="1" applyFill="1" applyBorder="1"/>
    <xf numFmtId="0" fontId="10" fillId="54" borderId="57" xfId="0" applyFont="1" applyFill="1" applyBorder="1" applyAlignment="1">
      <alignment horizontal="right" vertical="center"/>
    </xf>
    <xf numFmtId="0" fontId="4" fillId="0" borderId="75" xfId="1" applyBorder="1" applyAlignment="1">
      <alignment vertical="center"/>
    </xf>
    <xf numFmtId="0" fontId="4" fillId="0" borderId="76" xfId="1" applyBorder="1" applyAlignment="1">
      <alignment vertical="center"/>
    </xf>
    <xf numFmtId="0" fontId="0" fillId="0" borderId="56" xfId="1" applyFont="1" applyBorder="1" applyAlignment="1">
      <alignment vertical="center"/>
    </xf>
    <xf numFmtId="0" fontId="4" fillId="20" borderId="44" xfId="1" applyFill="1" applyBorder="1" applyAlignment="1">
      <alignment horizontal="center" vertical="center"/>
    </xf>
    <xf numFmtId="0" fontId="4" fillId="20" borderId="45" xfId="1" applyFill="1" applyBorder="1" applyAlignment="1">
      <alignment horizontal="center" vertical="center"/>
    </xf>
    <xf numFmtId="0" fontId="4" fillId="20" borderId="43" xfId="1" applyFill="1" applyBorder="1" applyAlignment="1">
      <alignment horizontal="center" vertical="center"/>
    </xf>
    <xf numFmtId="0" fontId="4" fillId="20" borderId="46" xfId="1" applyFill="1" applyBorder="1" applyAlignment="1">
      <alignment horizontal="center" vertical="center"/>
    </xf>
    <xf numFmtId="0" fontId="4" fillId="20" borderId="23" xfId="1" applyFill="1" applyBorder="1" applyAlignment="1">
      <alignment horizontal="center" vertical="center"/>
    </xf>
    <xf numFmtId="0" fontId="4" fillId="20" borderId="47" xfId="1" applyFill="1" applyBorder="1" applyAlignment="1">
      <alignment horizontal="center" vertical="center"/>
    </xf>
    <xf numFmtId="0" fontId="4" fillId="21" borderId="13" xfId="1" applyFill="1" applyBorder="1" applyAlignment="1">
      <alignment horizontal="center" vertical="center"/>
    </xf>
    <xf numFmtId="0" fontId="42" fillId="21" borderId="0" xfId="1" applyFont="1" applyFill="1" applyAlignment="1">
      <alignment horizontal="center" vertical="center"/>
    </xf>
    <xf numFmtId="0" fontId="4" fillId="21" borderId="35" xfId="1" applyFill="1" applyBorder="1" applyAlignment="1">
      <alignment horizontal="center" vertical="center"/>
    </xf>
    <xf numFmtId="0" fontId="4" fillId="22" borderId="13" xfId="1" applyFill="1" applyBorder="1" applyAlignment="1">
      <alignment horizontal="center" vertical="center"/>
    </xf>
    <xf numFmtId="0" fontId="42" fillId="22" borderId="0" xfId="1" applyFont="1" applyFill="1" applyAlignment="1">
      <alignment horizontal="center" vertical="center"/>
    </xf>
    <xf numFmtId="0" fontId="4" fillId="22" borderId="35" xfId="1" applyFill="1" applyBorder="1" applyAlignment="1">
      <alignment horizontal="center" vertical="center"/>
    </xf>
    <xf numFmtId="0" fontId="4" fillId="22" borderId="45" xfId="1" applyFill="1" applyBorder="1" applyAlignment="1">
      <alignment horizontal="center" vertical="center"/>
    </xf>
    <xf numFmtId="0" fontId="4" fillId="22" borderId="43" xfId="1" applyFill="1" applyBorder="1" applyAlignment="1">
      <alignment horizontal="center" vertical="center"/>
    </xf>
    <xf numFmtId="0" fontId="4" fillId="22" borderId="46" xfId="1" applyFill="1" applyBorder="1" applyAlignment="1">
      <alignment horizontal="center" vertical="center"/>
    </xf>
    <xf numFmtId="0" fontId="4" fillId="23" borderId="44" xfId="1" applyFill="1" applyBorder="1" applyAlignment="1">
      <alignment horizontal="center" vertical="center"/>
    </xf>
    <xf numFmtId="0" fontId="4" fillId="23" borderId="13" xfId="1" applyFill="1" applyBorder="1" applyAlignment="1">
      <alignment horizontal="center" vertical="center"/>
    </xf>
    <xf numFmtId="0" fontId="4" fillId="23" borderId="23" xfId="1" applyFill="1" applyBorder="1" applyAlignment="1">
      <alignment horizontal="center" vertical="center"/>
    </xf>
    <xf numFmtId="0" fontId="4" fillId="23" borderId="47" xfId="1" applyFill="1" applyBorder="1" applyAlignment="1">
      <alignment horizontal="center" vertical="center"/>
    </xf>
    <xf numFmtId="0" fontId="4" fillId="24" borderId="45" xfId="1" applyFill="1" applyBorder="1" applyAlignment="1">
      <alignment horizontal="center" vertical="center"/>
    </xf>
    <xf numFmtId="0" fontId="4" fillId="24" borderId="41" xfId="1" applyFill="1" applyBorder="1" applyAlignment="1">
      <alignment horizontal="center" vertical="center"/>
    </xf>
    <xf numFmtId="0" fontId="4" fillId="24" borderId="48" xfId="1" applyFill="1" applyBorder="1" applyAlignment="1">
      <alignment horizontal="center" vertical="center"/>
    </xf>
    <xf numFmtId="0" fontId="4" fillId="24" borderId="42" xfId="1" applyFill="1" applyBorder="1" applyAlignment="1">
      <alignment horizontal="center" vertical="center"/>
    </xf>
    <xf numFmtId="0" fontId="4" fillId="24" borderId="34" xfId="1" applyFill="1" applyBorder="1" applyAlignment="1">
      <alignment horizontal="center" vertical="center"/>
    </xf>
    <xf numFmtId="0" fontId="4" fillId="24" borderId="43" xfId="1" applyFill="1" applyBorder="1" applyAlignment="1">
      <alignment horizontal="center" vertical="center"/>
    </xf>
    <xf numFmtId="0" fontId="4" fillId="24" borderId="46" xfId="1" applyFill="1" applyBorder="1" applyAlignment="1">
      <alignment horizontal="center" vertical="center"/>
    </xf>
    <xf numFmtId="0" fontId="4" fillId="24" borderId="13" xfId="1" applyFill="1" applyBorder="1" applyAlignment="1">
      <alignment horizontal="center" vertical="center"/>
    </xf>
    <xf numFmtId="0" fontId="4" fillId="24" borderId="0" xfId="1" applyFill="1" applyAlignment="1">
      <alignment horizontal="center" vertical="center"/>
    </xf>
    <xf numFmtId="0" fontId="4" fillId="24" borderId="35" xfId="1" applyFill="1" applyBorder="1" applyAlignment="1">
      <alignment horizontal="center" vertical="center"/>
    </xf>
    <xf numFmtId="0" fontId="4" fillId="25" borderId="45" xfId="1" applyFill="1" applyBorder="1" applyAlignment="1">
      <alignment horizontal="center" vertical="center"/>
    </xf>
    <xf numFmtId="0" fontId="4" fillId="25" borderId="41" xfId="1" applyFill="1" applyBorder="1" applyAlignment="1">
      <alignment horizontal="center" vertical="center"/>
    </xf>
    <xf numFmtId="0" fontId="4" fillId="25" borderId="48" xfId="1" applyFill="1" applyBorder="1" applyAlignment="1">
      <alignment horizontal="center" vertical="center"/>
    </xf>
    <xf numFmtId="0" fontId="27" fillId="25" borderId="43" xfId="1" applyFont="1" applyFill="1" applyBorder="1" applyAlignment="1">
      <alignment horizontal="center" vertical="center"/>
    </xf>
    <xf numFmtId="0" fontId="4" fillId="25" borderId="46" xfId="1" applyFill="1" applyBorder="1" applyAlignment="1">
      <alignment horizontal="center" vertical="center"/>
    </xf>
    <xf numFmtId="0" fontId="4" fillId="26" borderId="45" xfId="1" applyFill="1" applyBorder="1" applyAlignment="1">
      <alignment horizontal="center" vertical="center"/>
    </xf>
    <xf numFmtId="0" fontId="4" fillId="26" borderId="43" xfId="1" applyFill="1" applyBorder="1" applyAlignment="1">
      <alignment horizontal="center" vertical="center"/>
    </xf>
    <xf numFmtId="0" fontId="4" fillId="26" borderId="46" xfId="1" applyFill="1" applyBorder="1" applyAlignment="1">
      <alignment horizontal="center" vertical="center"/>
    </xf>
    <xf numFmtId="0" fontId="4" fillId="38" borderId="45" xfId="1" applyFill="1" applyBorder="1" applyAlignment="1">
      <alignment horizontal="center" vertical="center"/>
    </xf>
    <xf numFmtId="0" fontId="4" fillId="38" borderId="48" xfId="1" applyFill="1" applyBorder="1" applyAlignment="1">
      <alignment horizontal="center" vertical="center"/>
    </xf>
    <xf numFmtId="0" fontId="4" fillId="38" borderId="46" xfId="1" applyFill="1" applyBorder="1" applyAlignment="1">
      <alignment horizontal="center" vertical="center"/>
    </xf>
    <xf numFmtId="0" fontId="4" fillId="27" borderId="13" xfId="1" applyFill="1" applyBorder="1" applyAlignment="1">
      <alignment horizontal="center" vertical="center"/>
    </xf>
    <xf numFmtId="0" fontId="4" fillId="28" borderId="45" xfId="1" applyFill="1" applyBorder="1" applyAlignment="1">
      <alignment horizontal="center" vertical="center"/>
    </xf>
    <xf numFmtId="0" fontId="4" fillId="28" borderId="56" xfId="1" applyFill="1" applyBorder="1" applyAlignment="1">
      <alignment horizontal="center" vertical="center"/>
    </xf>
    <xf numFmtId="0" fontId="4" fillId="28" borderId="33" xfId="1" applyFill="1" applyBorder="1" applyAlignment="1">
      <alignment horizontal="center" vertical="center"/>
    </xf>
    <xf numFmtId="0" fontId="4" fillId="28" borderId="48" xfId="1" applyFill="1" applyBorder="1" applyAlignment="1">
      <alignment horizontal="center" vertical="center"/>
    </xf>
    <xf numFmtId="0" fontId="4" fillId="28" borderId="41" xfId="1" applyFill="1" applyBorder="1" applyAlignment="1">
      <alignment horizontal="center" vertical="center"/>
    </xf>
    <xf numFmtId="0" fontId="4" fillId="28" borderId="43" xfId="1" applyFill="1" applyBorder="1" applyAlignment="1">
      <alignment horizontal="center" vertical="center"/>
    </xf>
    <xf numFmtId="0" fontId="4" fillId="28" borderId="46" xfId="1" applyFill="1" applyBorder="1" applyAlignment="1">
      <alignment horizontal="center" vertical="center"/>
    </xf>
    <xf numFmtId="0" fontId="0" fillId="0" borderId="45" xfId="0" applyBorder="1"/>
    <xf numFmtId="0" fontId="0" fillId="0" borderId="48" xfId="0" applyBorder="1"/>
    <xf numFmtId="0" fontId="0" fillId="0" borderId="46" xfId="0" applyBorder="1"/>
    <xf numFmtId="0" fontId="0" fillId="0" borderId="80" xfId="1" applyFont="1" applyBorder="1"/>
    <xf numFmtId="0" fontId="0" fillId="0" borderId="34" xfId="0" applyBorder="1"/>
    <xf numFmtId="0" fontId="4" fillId="23" borderId="44" xfId="1" applyFill="1" applyBorder="1" applyAlignment="1">
      <alignment horizontal="right" vertical="center"/>
    </xf>
    <xf numFmtId="0" fontId="4" fillId="23" borderId="13" xfId="1" applyFill="1" applyBorder="1" applyAlignment="1">
      <alignment horizontal="right" vertical="center"/>
    </xf>
    <xf numFmtId="0" fontId="4" fillId="23" borderId="47" xfId="1" applyFill="1" applyBorder="1" applyAlignment="1">
      <alignment horizontal="right" vertical="center"/>
    </xf>
    <xf numFmtId="0" fontId="41" fillId="0" borderId="0" xfId="1" applyFont="1" applyAlignment="1">
      <alignment horizontal="center" vertical="center"/>
    </xf>
    <xf numFmtId="0" fontId="42" fillId="0" borderId="0" xfId="0" applyFont="1"/>
    <xf numFmtId="0" fontId="41" fillId="0" borderId="0" xfId="1" applyFont="1"/>
    <xf numFmtId="0" fontId="7" fillId="0" borderId="0" xfId="1" applyFont="1" applyAlignment="1">
      <alignment horizontal="center" vertical="center"/>
    </xf>
    <xf numFmtId="0" fontId="4" fillId="0" borderId="13" xfId="1" applyBorder="1" applyAlignment="1">
      <alignment horizontal="center"/>
    </xf>
    <xf numFmtId="0" fontId="4" fillId="20" borderId="91" xfId="1" applyFill="1" applyBorder="1"/>
    <xf numFmtId="0" fontId="6" fillId="0" borderId="37" xfId="1" applyFont="1" applyBorder="1" applyAlignment="1">
      <alignment horizontal="center" vertical="center"/>
    </xf>
    <xf numFmtId="0" fontId="6" fillId="0" borderId="51" xfId="1" applyFont="1" applyBorder="1" applyAlignment="1">
      <alignment horizontal="center" vertical="center"/>
    </xf>
    <xf numFmtId="0" fontId="6" fillId="0" borderId="72" xfId="1" applyFont="1" applyBorder="1" applyAlignment="1">
      <alignment horizontal="center" vertical="center"/>
    </xf>
    <xf numFmtId="0" fontId="6" fillId="0" borderId="71" xfId="1" applyFont="1" applyBorder="1" applyAlignment="1">
      <alignment horizontal="center" vertical="center"/>
    </xf>
    <xf numFmtId="0" fontId="6" fillId="0" borderId="88" xfId="1" applyFont="1" applyBorder="1" applyAlignment="1">
      <alignment vertical="center"/>
    </xf>
    <xf numFmtId="0" fontId="6" fillId="0" borderId="105" xfId="1" applyFont="1" applyBorder="1" applyAlignment="1">
      <alignment horizontal="center" vertical="center"/>
    </xf>
    <xf numFmtId="0" fontId="6" fillId="0" borderId="91" xfId="1" applyFont="1" applyBorder="1" applyAlignment="1">
      <alignment horizontal="center" vertical="center"/>
    </xf>
    <xf numFmtId="0" fontId="7" fillId="0" borderId="0" xfId="1" applyFont="1" applyAlignment="1">
      <alignment horizontal="center"/>
    </xf>
    <xf numFmtId="0" fontId="45" fillId="36" borderId="0" xfId="0" applyFont="1" applyFill="1" applyProtection="1">
      <protection locked="0"/>
    </xf>
    <xf numFmtId="0" fontId="41" fillId="0" borderId="91" xfId="1" applyFont="1" applyBorder="1" applyAlignment="1">
      <alignment horizontal="center" vertical="center"/>
    </xf>
    <xf numFmtId="0" fontId="48" fillId="0" borderId="112" xfId="1" applyFont="1" applyBorder="1" applyAlignment="1">
      <alignment horizontal="center" vertical="center"/>
    </xf>
    <xf numFmtId="0" fontId="48" fillId="0" borderId="113" xfId="1" applyFont="1" applyBorder="1" applyAlignment="1">
      <alignment horizontal="center" vertical="center"/>
    </xf>
    <xf numFmtId="0" fontId="48" fillId="0" borderId="114" xfId="1" applyFont="1" applyBorder="1" applyAlignment="1">
      <alignment horizontal="center" vertical="center"/>
    </xf>
    <xf numFmtId="0" fontId="48" fillId="0" borderId="115" xfId="1" applyFont="1" applyBorder="1" applyAlignment="1">
      <alignment horizontal="center" vertical="center"/>
    </xf>
    <xf numFmtId="10" fontId="0" fillId="0" borderId="0" xfId="962" applyNumberFormat="1" applyFont="1"/>
    <xf numFmtId="0" fontId="41" fillId="0" borderId="73" xfId="1" applyFont="1" applyBorder="1" applyAlignment="1">
      <alignment horizontal="center" vertical="center"/>
    </xf>
    <xf numFmtId="0" fontId="42" fillId="0" borderId="0" xfId="1" applyFont="1" applyAlignment="1">
      <alignment horizontal="center" vertical="center"/>
    </xf>
    <xf numFmtId="0" fontId="5" fillId="9" borderId="64" xfId="1" applyFont="1" applyFill="1" applyBorder="1" applyAlignment="1">
      <alignment horizontal="center"/>
    </xf>
    <xf numFmtId="0" fontId="5" fillId="11" borderId="102" xfId="1" applyFont="1" applyFill="1" applyBorder="1" applyAlignment="1">
      <alignment horizontal="center"/>
    </xf>
    <xf numFmtId="0" fontId="6" fillId="0" borderId="120" xfId="1" applyFont="1" applyBorder="1" applyAlignment="1">
      <alignment horizontal="center" vertical="center"/>
    </xf>
    <xf numFmtId="0" fontId="6" fillId="0" borderId="121" xfId="1" applyFont="1" applyBorder="1" applyAlignment="1">
      <alignment horizontal="center" vertical="center"/>
    </xf>
    <xf numFmtId="0" fontId="6" fillId="0" borderId="122" xfId="1" applyFont="1" applyBorder="1" applyAlignment="1">
      <alignment horizontal="center" vertical="center"/>
    </xf>
    <xf numFmtId="0" fontId="6" fillId="0" borderId="123" xfId="1" applyFont="1" applyBorder="1" applyAlignment="1">
      <alignment horizontal="center" vertical="center"/>
    </xf>
    <xf numFmtId="0" fontId="50" fillId="0" borderId="126" xfId="1" applyFont="1" applyBorder="1" applyAlignment="1">
      <alignment vertical="center"/>
    </xf>
    <xf numFmtId="0" fontId="41" fillId="0" borderId="91" xfId="0" applyFont="1" applyBorder="1" applyAlignment="1">
      <alignment horizontal="center" vertical="center"/>
    </xf>
    <xf numFmtId="0" fontId="28" fillId="0" borderId="126" xfId="1" applyFont="1" applyBorder="1" applyAlignment="1">
      <alignment horizontal="center" vertical="center"/>
    </xf>
    <xf numFmtId="0" fontId="28" fillId="23" borderId="126" xfId="1" applyFont="1" applyFill="1" applyBorder="1" applyAlignment="1">
      <alignment horizontal="center" vertical="center"/>
    </xf>
    <xf numFmtId="0" fontId="5" fillId="0" borderId="0" xfId="1" applyFont="1"/>
    <xf numFmtId="0" fontId="51" fillId="0" borderId="0" xfId="0" applyFont="1" applyAlignment="1">
      <alignment horizontal="justify" vertical="center"/>
    </xf>
    <xf numFmtId="0" fontId="52" fillId="0" borderId="0" xfId="0" applyFont="1" applyAlignment="1">
      <alignment horizontal="justify" vertical="center"/>
    </xf>
    <xf numFmtId="0" fontId="4" fillId="37" borderId="130" xfId="1" applyFill="1" applyBorder="1"/>
    <xf numFmtId="0" fontId="4" fillId="37" borderId="91" xfId="1" applyFill="1" applyBorder="1"/>
    <xf numFmtId="0" fontId="4" fillId="0" borderId="131" xfId="1" applyBorder="1" applyAlignment="1">
      <alignment vertical="center"/>
    </xf>
    <xf numFmtId="0" fontId="4" fillId="0" borderId="132" xfId="1" applyBorder="1" applyAlignment="1">
      <alignment vertical="center"/>
    </xf>
    <xf numFmtId="0" fontId="0" fillId="0" borderId="1" xfId="1" applyFont="1" applyBorder="1" applyAlignment="1">
      <alignment vertical="center"/>
    </xf>
    <xf numFmtId="0" fontId="4" fillId="0" borderId="80" xfId="1" applyBorder="1" applyAlignment="1">
      <alignment vertical="center"/>
    </xf>
    <xf numFmtId="0" fontId="4" fillId="0" borderId="1" xfId="1" applyBorder="1" applyAlignment="1">
      <alignment vertical="center"/>
    </xf>
    <xf numFmtId="0" fontId="4" fillId="0" borderId="81" xfId="1" applyBorder="1" applyAlignment="1">
      <alignment vertical="center"/>
    </xf>
    <xf numFmtId="0" fontId="4" fillId="0" borderId="66" xfId="1" applyBorder="1" applyAlignment="1">
      <alignment vertical="center"/>
    </xf>
    <xf numFmtId="0" fontId="4" fillId="0" borderId="61" xfId="1" applyBorder="1" applyAlignment="1">
      <alignment vertical="center"/>
    </xf>
    <xf numFmtId="0" fontId="4" fillId="0" borderId="62" xfId="1" applyBorder="1" applyAlignment="1">
      <alignment vertical="center"/>
    </xf>
    <xf numFmtId="0" fontId="4" fillId="0" borderId="110" xfId="1" applyBorder="1" applyAlignment="1">
      <alignment vertical="center"/>
    </xf>
    <xf numFmtId="0" fontId="4" fillId="0" borderId="134" xfId="1" applyBorder="1" applyAlignment="1">
      <alignment vertical="center"/>
    </xf>
    <xf numFmtId="0" fontId="4" fillId="20" borderId="133" xfId="1" applyFill="1" applyBorder="1"/>
    <xf numFmtId="0" fontId="4" fillId="20" borderId="136" xfId="1" applyFill="1" applyBorder="1"/>
    <xf numFmtId="0" fontId="4" fillId="20" borderId="135" xfId="1" applyFill="1" applyBorder="1"/>
    <xf numFmtId="0" fontId="4" fillId="23" borderId="109" xfId="1" applyFill="1" applyBorder="1"/>
    <xf numFmtId="0" fontId="4" fillId="23" borderId="133" xfId="1" applyFill="1" applyBorder="1"/>
    <xf numFmtId="0" fontId="4" fillId="23" borderId="126" xfId="1" applyFill="1" applyBorder="1"/>
    <xf numFmtId="0" fontId="4" fillId="23" borderId="137" xfId="1" applyFill="1" applyBorder="1"/>
    <xf numFmtId="0" fontId="0" fillId="23" borderId="137" xfId="1" applyFont="1" applyFill="1" applyBorder="1"/>
    <xf numFmtId="0" fontId="4" fillId="23" borderId="135" xfId="1" applyFill="1" applyBorder="1"/>
    <xf numFmtId="0" fontId="4" fillId="24" borderId="138" xfId="1" applyFill="1" applyBorder="1"/>
    <xf numFmtId="0" fontId="4" fillId="24" borderId="136" xfId="1" applyFill="1" applyBorder="1"/>
    <xf numFmtId="0" fontId="4" fillId="24" borderId="126" xfId="1" applyFill="1" applyBorder="1"/>
    <xf numFmtId="0" fontId="4" fillId="24" borderId="137" xfId="1" applyFill="1" applyBorder="1"/>
    <xf numFmtId="0" fontId="4" fillId="24" borderId="108" xfId="1" applyFill="1" applyBorder="1" applyAlignment="1">
      <alignment vertical="center"/>
    </xf>
    <xf numFmtId="0" fontId="4" fillId="24" borderId="139" xfId="1" applyFill="1" applyBorder="1" applyAlignment="1">
      <alignment vertical="center"/>
    </xf>
    <xf numFmtId="0" fontId="4" fillId="37" borderId="136" xfId="1" applyFill="1" applyBorder="1"/>
    <xf numFmtId="0" fontId="4" fillId="61" borderId="138" xfId="1" applyFill="1" applyBorder="1"/>
    <xf numFmtId="0" fontId="4" fillId="61" borderId="130" xfId="1" applyFill="1" applyBorder="1"/>
    <xf numFmtId="0" fontId="4" fillId="61" borderId="43" xfId="1" applyFill="1" applyBorder="1"/>
    <xf numFmtId="0" fontId="4" fillId="61" borderId="46" xfId="1" applyFill="1" applyBorder="1"/>
    <xf numFmtId="0" fontId="4" fillId="38" borderId="138" xfId="1" applyFill="1" applyBorder="1"/>
    <xf numFmtId="0" fontId="4" fillId="38" borderId="136" xfId="1" applyFill="1" applyBorder="1"/>
    <xf numFmtId="0" fontId="4" fillId="38" borderId="49" xfId="1" applyFill="1" applyBorder="1"/>
    <xf numFmtId="0" fontId="4" fillId="27" borderId="128" xfId="1" applyFill="1" applyBorder="1"/>
    <xf numFmtId="0" fontId="4" fillId="27" borderId="137" xfId="1" applyFill="1" applyBorder="1"/>
    <xf numFmtId="0" fontId="0" fillId="39" borderId="138" xfId="0" applyFill="1" applyBorder="1"/>
    <xf numFmtId="0" fontId="4" fillId="39" borderId="0" xfId="0" applyFont="1" applyFill="1"/>
    <xf numFmtId="0" fontId="4" fillId="39" borderId="42" xfId="0" applyFont="1" applyFill="1" applyBorder="1"/>
    <xf numFmtId="0" fontId="6" fillId="0" borderId="126" xfId="0" applyFont="1" applyBorder="1" applyAlignment="1">
      <alignment horizontal="center"/>
    </xf>
    <xf numFmtId="0" fontId="6" fillId="0" borderId="137" xfId="0" applyFont="1" applyBorder="1" applyAlignment="1">
      <alignment horizontal="center"/>
    </xf>
    <xf numFmtId="0" fontId="6" fillId="0" borderId="127" xfId="0" applyFont="1" applyBorder="1" applyAlignment="1">
      <alignment horizontal="center"/>
    </xf>
    <xf numFmtId="0" fontId="0" fillId="42" borderId="65" xfId="0" applyFill="1" applyBorder="1" applyAlignment="1">
      <alignment horizontal="left" vertical="center"/>
    </xf>
    <xf numFmtId="0" fontId="0" fillId="42" borderId="33" xfId="0" applyFill="1" applyBorder="1" applyAlignment="1">
      <alignment horizontal="left" vertical="center"/>
    </xf>
    <xf numFmtId="0" fontId="0" fillId="42" borderId="61" xfId="0" applyFill="1" applyBorder="1" applyAlignment="1">
      <alignment horizontal="center" vertical="center"/>
    </xf>
    <xf numFmtId="0" fontId="0" fillId="43" borderId="49" xfId="0" applyFill="1" applyBorder="1" applyAlignment="1">
      <alignment horizontal="left" vertical="center"/>
    </xf>
    <xf numFmtId="0" fontId="0" fillId="43" borderId="48" xfId="0" applyFill="1" applyBorder="1" applyAlignment="1">
      <alignment horizontal="left" vertical="center"/>
    </xf>
    <xf numFmtId="0" fontId="0" fillId="43" borderId="140" xfId="0" applyFill="1" applyBorder="1" applyAlignment="1">
      <alignment horizontal="center" vertical="center"/>
    </xf>
    <xf numFmtId="0" fontId="0" fillId="42" borderId="49" xfId="0" applyFill="1" applyBorder="1" applyAlignment="1">
      <alignment horizontal="left" vertical="center"/>
    </xf>
    <xf numFmtId="0" fontId="0" fillId="42" borderId="48" xfId="0" applyFill="1" applyBorder="1" applyAlignment="1">
      <alignment horizontal="left" vertical="center"/>
    </xf>
    <xf numFmtId="0" fontId="0" fillId="42" borderId="140" xfId="0" applyFill="1" applyBorder="1" applyAlignment="1">
      <alignment horizontal="center" vertical="center"/>
    </xf>
    <xf numFmtId="0" fontId="0" fillId="44" borderId="49" xfId="0" applyFill="1" applyBorder="1" applyAlignment="1">
      <alignment horizontal="left" vertical="center"/>
    </xf>
    <xf numFmtId="0" fontId="0" fillId="44" borderId="48" xfId="0" applyFill="1" applyBorder="1" applyAlignment="1">
      <alignment horizontal="left" vertical="center"/>
    </xf>
    <xf numFmtId="0" fontId="0" fillId="44" borderId="140" xfId="0" applyFill="1" applyBorder="1" applyAlignment="1">
      <alignment horizontal="center" vertical="center"/>
    </xf>
    <xf numFmtId="0" fontId="0" fillId="42" borderId="50" xfId="0" applyFill="1" applyBorder="1" applyAlignment="1">
      <alignment horizontal="left" vertical="center"/>
    </xf>
    <xf numFmtId="0" fontId="0" fillId="42" borderId="34" xfId="0" applyFill="1" applyBorder="1" applyAlignment="1">
      <alignment horizontal="left" vertical="center"/>
    </xf>
    <xf numFmtId="0" fontId="0" fillId="42" borderId="62" xfId="0" applyFill="1" applyBorder="1" applyAlignment="1">
      <alignment horizontal="center" vertical="center"/>
    </xf>
    <xf numFmtId="0" fontId="0" fillId="42" borderId="50" xfId="0" applyFill="1" applyBorder="1"/>
    <xf numFmtId="0" fontId="0" fillId="44" borderId="50" xfId="0" applyFill="1" applyBorder="1" applyAlignment="1">
      <alignment horizontal="left" vertical="center"/>
    </xf>
    <xf numFmtId="0" fontId="0" fillId="44" borderId="34" xfId="0" quotePrefix="1" applyFill="1" applyBorder="1" applyAlignment="1">
      <alignment horizontal="left" vertical="center"/>
    </xf>
    <xf numFmtId="0" fontId="0" fillId="44" borderId="48" xfId="0" quotePrefix="1" applyFill="1" applyBorder="1" applyAlignment="1">
      <alignment horizontal="left" vertical="center"/>
    </xf>
    <xf numFmtId="0" fontId="0" fillId="44" borderId="62" xfId="0" applyFill="1" applyBorder="1" applyAlignment="1">
      <alignment horizontal="center" vertical="center"/>
    </xf>
    <xf numFmtId="0" fontId="0" fillId="44" borderId="34" xfId="0" applyFill="1" applyBorder="1" applyAlignment="1">
      <alignment horizontal="left" vertical="center"/>
    </xf>
    <xf numFmtId="0" fontId="0" fillId="42" borderId="39" xfId="0" applyFill="1" applyBorder="1" applyAlignment="1">
      <alignment horizontal="left" vertical="center"/>
    </xf>
    <xf numFmtId="0" fontId="0" fillId="42" borderId="46" xfId="0" applyFill="1" applyBorder="1" applyAlignment="1">
      <alignment horizontal="left" vertical="center"/>
    </xf>
    <xf numFmtId="0" fontId="0" fillId="42" borderId="63" xfId="0" applyFill="1" applyBorder="1" applyAlignment="1">
      <alignment horizontal="center" vertical="center"/>
    </xf>
    <xf numFmtId="0" fontId="4" fillId="20" borderId="109" xfId="1" applyFill="1" applyBorder="1"/>
    <xf numFmtId="0" fontId="4" fillId="20" borderId="108" xfId="1" applyFill="1" applyBorder="1"/>
    <xf numFmtId="0" fontId="4" fillId="20" borderId="139" xfId="1" applyFill="1" applyBorder="1"/>
    <xf numFmtId="0" fontId="4" fillId="21" borderId="126" xfId="1" applyFill="1" applyBorder="1"/>
    <xf numFmtId="0" fontId="4" fillId="21" borderId="137" xfId="1" applyFill="1" applyBorder="1"/>
    <xf numFmtId="0" fontId="4" fillId="22" borderId="126" xfId="1" applyFill="1" applyBorder="1"/>
    <xf numFmtId="0" fontId="4" fillId="22" borderId="137" xfId="1" applyFill="1" applyBorder="1"/>
    <xf numFmtId="0" fontId="4" fillId="22" borderId="136" xfId="1" applyFill="1" applyBorder="1"/>
    <xf numFmtId="0" fontId="4" fillId="24" borderId="64" xfId="1" applyFill="1" applyBorder="1"/>
    <xf numFmtId="0" fontId="4" fillId="0" borderId="64" xfId="1" applyBorder="1"/>
    <xf numFmtId="0" fontId="4" fillId="62" borderId="137" xfId="0" applyFont="1" applyFill="1" applyBorder="1"/>
    <xf numFmtId="0" fontId="4" fillId="0" borderId="128" xfId="1" applyBorder="1"/>
    <xf numFmtId="0" fontId="4" fillId="20" borderId="138" xfId="1" applyFill="1" applyBorder="1"/>
    <xf numFmtId="0" fontId="4" fillId="21" borderId="128" xfId="1" applyFill="1" applyBorder="1"/>
    <xf numFmtId="0" fontId="4" fillId="22" borderId="128" xfId="1" applyFill="1" applyBorder="1"/>
    <xf numFmtId="0" fontId="4" fillId="22" borderId="138" xfId="1" applyFill="1" applyBorder="1"/>
    <xf numFmtId="0" fontId="27" fillId="23" borderId="109" xfId="1" applyFont="1" applyFill="1" applyBorder="1" applyAlignment="1">
      <alignment horizontal="center" vertical="center"/>
    </xf>
    <xf numFmtId="0" fontId="27" fillId="23" borderId="128" xfId="1" applyFont="1" applyFill="1" applyBorder="1" applyAlignment="1">
      <alignment horizontal="center" vertical="center"/>
    </xf>
    <xf numFmtId="0" fontId="4" fillId="23" borderId="128" xfId="1" applyFill="1" applyBorder="1" applyAlignment="1">
      <alignment horizontal="center" vertical="center"/>
    </xf>
    <xf numFmtId="0" fontId="4" fillId="24" borderId="128" xfId="1" applyFill="1" applyBorder="1"/>
    <xf numFmtId="0" fontId="4" fillId="25" borderId="109" xfId="1" applyFill="1" applyBorder="1"/>
    <xf numFmtId="0" fontId="4" fillId="25" borderId="128" xfId="1" applyFill="1" applyBorder="1"/>
    <xf numFmtId="0" fontId="4" fillId="26" borderId="138" xfId="1" applyFill="1" applyBorder="1"/>
    <xf numFmtId="0" fontId="4" fillId="38" borderId="141" xfId="1" applyFill="1" applyBorder="1"/>
    <xf numFmtId="0" fontId="4" fillId="38" borderId="140" xfId="1" applyFill="1" applyBorder="1"/>
    <xf numFmtId="0" fontId="4" fillId="38" borderId="63" xfId="1" applyFill="1" applyBorder="1"/>
    <xf numFmtId="0" fontId="4" fillId="28" borderId="138" xfId="1" applyFill="1" applyBorder="1"/>
    <xf numFmtId="0" fontId="6" fillId="0" borderId="137" xfId="1" applyFont="1" applyBorder="1" applyAlignment="1">
      <alignment wrapText="1"/>
    </xf>
    <xf numFmtId="0" fontId="4" fillId="20" borderId="130" xfId="1" applyFill="1" applyBorder="1"/>
    <xf numFmtId="0" fontId="4" fillId="22" borderId="130" xfId="1" applyFill="1" applyBorder="1"/>
    <xf numFmtId="0" fontId="4" fillId="24" borderId="130" xfId="1" applyFill="1" applyBorder="1"/>
    <xf numFmtId="0" fontId="4" fillId="38" borderId="130" xfId="1" applyFill="1" applyBorder="1"/>
    <xf numFmtId="0" fontId="0" fillId="39" borderId="130" xfId="0" applyFill="1" applyBorder="1"/>
    <xf numFmtId="0" fontId="0" fillId="39" borderId="33" xfId="0" applyFill="1" applyBorder="1"/>
    <xf numFmtId="0" fontId="0" fillId="39" borderId="35" xfId="0" applyFill="1" applyBorder="1"/>
    <xf numFmtId="0" fontId="4" fillId="39" borderId="34" xfId="0" applyFont="1" applyFill="1" applyBorder="1"/>
    <xf numFmtId="0" fontId="0" fillId="39" borderId="46" xfId="0" applyFill="1" applyBorder="1"/>
    <xf numFmtId="0" fontId="42" fillId="20" borderId="109" xfId="1" applyFont="1" applyFill="1" applyBorder="1" applyAlignment="1">
      <alignment horizontal="center" vertical="center"/>
    </xf>
    <xf numFmtId="0" fontId="4" fillId="20" borderId="138" xfId="1" applyFill="1" applyBorder="1" applyAlignment="1">
      <alignment horizontal="center" vertical="center"/>
    </xf>
    <xf numFmtId="0" fontId="42" fillId="21" borderId="128" xfId="1" applyFont="1" applyFill="1" applyBorder="1" applyAlignment="1">
      <alignment horizontal="center" vertical="center"/>
    </xf>
    <xf numFmtId="0" fontId="4" fillId="22" borderId="128" xfId="1" applyFill="1" applyBorder="1" applyAlignment="1">
      <alignment horizontal="center" vertical="center"/>
    </xf>
    <xf numFmtId="0" fontId="4" fillId="22" borderId="138" xfId="1" applyFill="1" applyBorder="1" applyAlignment="1">
      <alignment horizontal="center" vertical="center"/>
    </xf>
    <xf numFmtId="0" fontId="4" fillId="24" borderId="138" xfId="1" applyFill="1" applyBorder="1" applyAlignment="1">
      <alignment horizontal="center" vertical="center"/>
    </xf>
    <xf numFmtId="0" fontId="27" fillId="24" borderId="138" xfId="1" applyFont="1" applyFill="1" applyBorder="1" applyAlignment="1">
      <alignment horizontal="center" vertical="center"/>
    </xf>
    <xf numFmtId="0" fontId="4" fillId="24" borderId="128" xfId="1" applyFill="1" applyBorder="1" applyAlignment="1">
      <alignment horizontal="center" vertical="center"/>
    </xf>
    <xf numFmtId="0" fontId="4" fillId="25" borderId="138" xfId="1" applyFill="1" applyBorder="1" applyAlignment="1">
      <alignment horizontal="center" vertical="center"/>
    </xf>
    <xf numFmtId="0" fontId="4" fillId="26" borderId="138" xfId="1" applyFill="1" applyBorder="1" applyAlignment="1">
      <alignment horizontal="center" vertical="center"/>
    </xf>
    <xf numFmtId="0" fontId="4" fillId="38" borderId="141" xfId="1" applyFill="1" applyBorder="1" applyAlignment="1">
      <alignment horizontal="center" vertical="center"/>
    </xf>
    <xf numFmtId="0" fontId="4" fillId="38" borderId="140" xfId="1" applyFill="1" applyBorder="1" applyAlignment="1">
      <alignment horizontal="center" vertical="center"/>
    </xf>
    <xf numFmtId="0" fontId="4" fillId="38" borderId="63" xfId="1" applyFill="1" applyBorder="1" applyAlignment="1">
      <alignment horizontal="center" vertical="center"/>
    </xf>
    <xf numFmtId="0" fontId="4" fillId="27" borderId="128" xfId="1" applyFill="1" applyBorder="1" applyAlignment="1">
      <alignment horizontal="center" vertical="center"/>
    </xf>
    <xf numFmtId="0" fontId="27" fillId="28" borderId="138" xfId="1" applyFont="1" applyFill="1" applyBorder="1" applyAlignment="1">
      <alignment horizontal="center" vertical="center"/>
    </xf>
    <xf numFmtId="0" fontId="4" fillId="21" borderId="64" xfId="1" applyFill="1" applyBorder="1"/>
    <xf numFmtId="0" fontId="4" fillId="22" borderId="64" xfId="1" applyFill="1" applyBorder="1"/>
    <xf numFmtId="0" fontId="4" fillId="23" borderId="108" xfId="1" applyFill="1" applyBorder="1"/>
    <xf numFmtId="0" fontId="4" fillId="23" borderId="139" xfId="1" applyFill="1" applyBorder="1"/>
    <xf numFmtId="0" fontId="4" fillId="61" borderId="136" xfId="1" applyFill="1" applyBorder="1"/>
    <xf numFmtId="0" fontId="4" fillId="61" borderId="39" xfId="1" applyFill="1" applyBorder="1"/>
    <xf numFmtId="0" fontId="4" fillId="27" borderId="126" xfId="1" applyFill="1" applyBorder="1"/>
    <xf numFmtId="0" fontId="0" fillId="39" borderId="141" xfId="0" applyFill="1" applyBorder="1"/>
    <xf numFmtId="0" fontId="0" fillId="39" borderId="102" xfId="0" applyFill="1" applyBorder="1"/>
    <xf numFmtId="0" fontId="4" fillId="39" borderId="62" xfId="0" applyFont="1" applyFill="1" applyBorder="1"/>
    <xf numFmtId="0" fontId="4" fillId="29" borderId="130" xfId="1" applyFill="1" applyBorder="1"/>
    <xf numFmtId="0" fontId="4" fillId="29" borderId="137" xfId="1" applyFill="1" applyBorder="1"/>
    <xf numFmtId="0" fontId="6" fillId="0" borderId="16" xfId="1" applyFont="1" applyBorder="1" applyAlignment="1">
      <alignment horizontal="center" vertical="center"/>
    </xf>
    <xf numFmtId="0" fontId="4" fillId="0" borderId="0" xfId="1" applyAlignment="1">
      <alignment horizontal="left" indent="1"/>
    </xf>
    <xf numFmtId="0" fontId="5" fillId="6" borderId="137" xfId="1" applyFont="1" applyFill="1" applyBorder="1" applyAlignment="1">
      <alignment horizontal="center"/>
    </xf>
    <xf numFmtId="0" fontId="5" fillId="7" borderId="109" xfId="1" applyFont="1" applyFill="1" applyBorder="1" applyAlignment="1">
      <alignment horizontal="center"/>
    </xf>
    <xf numFmtId="0" fontId="5" fillId="8" borderId="137" xfId="1" applyFont="1" applyFill="1" applyBorder="1" applyAlignment="1">
      <alignment horizontal="center"/>
    </xf>
    <xf numFmtId="0" fontId="5" fillId="10" borderId="137" xfId="1" applyFont="1" applyFill="1" applyBorder="1" applyAlignment="1">
      <alignment horizontal="center"/>
    </xf>
    <xf numFmtId="0" fontId="5" fillId="12" borderId="137" xfId="1" applyFont="1" applyFill="1" applyBorder="1" applyAlignment="1">
      <alignment horizontal="center"/>
    </xf>
    <xf numFmtId="0" fontId="5" fillId="13" borderId="143" xfId="1" applyFont="1" applyFill="1" applyBorder="1" applyAlignment="1">
      <alignment horizontal="center"/>
    </xf>
    <xf numFmtId="0" fontId="5" fillId="14" borderId="137" xfId="1" applyFont="1" applyFill="1" applyBorder="1" applyAlignment="1">
      <alignment horizontal="center"/>
    </xf>
    <xf numFmtId="0" fontId="6" fillId="0" borderId="147" xfId="1" applyFont="1" applyBorder="1" applyAlignment="1">
      <alignment horizontal="center" vertical="center"/>
    </xf>
    <xf numFmtId="0" fontId="6" fillId="0" borderId="148" xfId="1" applyFont="1" applyBorder="1" applyAlignment="1">
      <alignment horizontal="center" vertical="center"/>
    </xf>
    <xf numFmtId="0" fontId="6" fillId="0" borderId="149" xfId="1" applyFont="1" applyBorder="1" applyAlignment="1">
      <alignment horizontal="center" vertical="center"/>
    </xf>
    <xf numFmtId="0" fontId="28" fillId="0" borderId="150" xfId="1" applyFont="1" applyBorder="1" applyAlignment="1">
      <alignment horizontal="center" vertical="center"/>
    </xf>
    <xf numFmtId="0" fontId="50" fillId="0" borderId="150" xfId="1" applyFont="1" applyBorder="1" applyAlignment="1">
      <alignment vertical="center"/>
    </xf>
    <xf numFmtId="0" fontId="41" fillId="0" borderId="137" xfId="0" applyFont="1" applyBorder="1" applyAlignment="1">
      <alignment horizontal="center" vertical="center"/>
    </xf>
    <xf numFmtId="0" fontId="54" fillId="0" borderId="0" xfId="0" applyFont="1"/>
    <xf numFmtId="0" fontId="56" fillId="0" borderId="0" xfId="0" applyFont="1"/>
    <xf numFmtId="0" fontId="57" fillId="0" borderId="0" xfId="0" applyFont="1"/>
    <xf numFmtId="0" fontId="53" fillId="0" borderId="0" xfId="0" applyFont="1"/>
    <xf numFmtId="166" fontId="8" fillId="0" borderId="102" xfId="1" applyNumberFormat="1" applyFont="1" applyBorder="1" applyAlignment="1">
      <alignment horizontal="center" vertical="center"/>
    </xf>
    <xf numFmtId="0" fontId="41" fillId="0" borderId="146" xfId="0" applyFont="1" applyBorder="1" applyAlignment="1">
      <alignment vertical="center" wrapText="1"/>
    </xf>
    <xf numFmtId="0" fontId="41" fillId="0" borderId="74" xfId="0" applyFont="1" applyBorder="1" applyAlignment="1">
      <alignment vertical="center" wrapText="1"/>
    </xf>
    <xf numFmtId="0" fontId="28" fillId="0" borderId="111" xfId="0" applyFont="1" applyBorder="1" applyAlignment="1">
      <alignment vertical="center" wrapText="1"/>
    </xf>
    <xf numFmtId="0" fontId="28" fillId="0" borderId="23" xfId="0" applyFont="1" applyBorder="1" applyAlignment="1">
      <alignment vertical="center" wrapText="1"/>
    </xf>
    <xf numFmtId="166" fontId="8" fillId="0" borderId="102" xfId="1" applyNumberFormat="1" applyFont="1" applyBorder="1" applyAlignment="1">
      <alignment vertical="center"/>
    </xf>
    <xf numFmtId="0" fontId="28" fillId="36" borderId="168" xfId="1" applyFont="1" applyFill="1" applyBorder="1" applyAlignment="1">
      <alignment vertical="center"/>
    </xf>
    <xf numFmtId="0" fontId="41" fillId="0" borderId="32" xfId="1" applyFont="1" applyBorder="1" applyAlignment="1">
      <alignment horizontal="center" vertical="center"/>
    </xf>
    <xf numFmtId="0" fontId="41" fillId="0" borderId="137" xfId="1" applyFont="1" applyBorder="1" applyAlignment="1">
      <alignment horizontal="center" vertical="center"/>
    </xf>
    <xf numFmtId="0" fontId="28" fillId="36" borderId="144" xfId="1" applyFont="1" applyFill="1" applyBorder="1" applyAlignment="1">
      <alignment vertical="center"/>
    </xf>
    <xf numFmtId="0" fontId="28" fillId="36" borderId="145" xfId="1" applyFont="1" applyFill="1" applyBorder="1" applyAlignment="1">
      <alignment vertical="center"/>
    </xf>
    <xf numFmtId="0" fontId="28" fillId="36" borderId="126" xfId="1" applyFont="1" applyFill="1" applyBorder="1" applyAlignment="1">
      <alignment vertical="center"/>
    </xf>
    <xf numFmtId="0" fontId="41" fillId="39" borderId="151" xfId="0" applyFont="1" applyFill="1" applyBorder="1" applyAlignment="1">
      <alignment vertical="center"/>
    </xf>
    <xf numFmtId="0" fontId="28" fillId="36" borderId="170" xfId="1" applyFont="1" applyFill="1" applyBorder="1" applyAlignment="1">
      <alignment vertical="center"/>
    </xf>
    <xf numFmtId="0" fontId="28" fillId="36" borderId="169" xfId="1" applyFont="1" applyFill="1" applyBorder="1" applyAlignment="1">
      <alignment vertical="center"/>
    </xf>
    <xf numFmtId="0" fontId="28" fillId="23" borderId="91" xfId="1" applyFont="1" applyFill="1" applyBorder="1" applyAlignment="1">
      <alignment horizontal="center" vertical="center"/>
    </xf>
    <xf numFmtId="0" fontId="6" fillId="38" borderId="177" xfId="1" applyFont="1" applyFill="1" applyBorder="1" applyAlignment="1">
      <alignment vertical="center"/>
    </xf>
    <xf numFmtId="0" fontId="28" fillId="23" borderId="177" xfId="1" applyFont="1" applyFill="1" applyBorder="1" applyAlignment="1">
      <alignment horizontal="center" vertical="center"/>
    </xf>
    <xf numFmtId="0" fontId="41" fillId="28" borderId="175" xfId="1" applyFont="1" applyFill="1" applyBorder="1" applyAlignment="1">
      <alignment vertical="center"/>
    </xf>
    <xf numFmtId="0" fontId="4" fillId="0" borderId="0" xfId="1" applyAlignment="1">
      <alignment vertical="center" wrapText="1"/>
    </xf>
    <xf numFmtId="0" fontId="28" fillId="0" borderId="117" xfId="0" applyFont="1" applyBorder="1" applyAlignment="1">
      <alignment vertical="center"/>
    </xf>
    <xf numFmtId="0" fontId="41" fillId="0" borderId="106" xfId="1" applyFont="1" applyBorder="1" applyAlignment="1">
      <alignment vertical="center"/>
    </xf>
    <xf numFmtId="0" fontId="41" fillId="0" borderId="107" xfId="0" applyFont="1" applyBorder="1" applyAlignment="1">
      <alignment vertical="center"/>
    </xf>
    <xf numFmtId="0" fontId="6" fillId="0" borderId="126" xfId="1" applyFont="1" applyBorder="1" applyAlignment="1">
      <alignment vertical="center"/>
    </xf>
    <xf numFmtId="0" fontId="6" fillId="38" borderId="176" xfId="1" applyFont="1" applyFill="1" applyBorder="1" applyAlignment="1">
      <alignment horizontal="center" vertical="center"/>
    </xf>
    <xf numFmtId="0" fontId="6" fillId="38" borderId="176" xfId="1" applyFont="1" applyFill="1" applyBorder="1" applyAlignment="1">
      <alignment vertical="center"/>
    </xf>
    <xf numFmtId="0" fontId="6" fillId="38" borderId="175" xfId="1" applyFont="1" applyFill="1" applyBorder="1" applyAlignment="1">
      <alignment vertical="center"/>
    </xf>
    <xf numFmtId="0" fontId="28" fillId="23" borderId="180" xfId="1" applyFont="1" applyFill="1" applyBorder="1" applyAlignment="1">
      <alignment horizontal="center" vertical="center"/>
    </xf>
    <xf numFmtId="0" fontId="4" fillId="0" borderId="0" xfId="0" applyFont="1"/>
    <xf numFmtId="0" fontId="28" fillId="0" borderId="151" xfId="0" applyFont="1" applyBorder="1" applyAlignment="1">
      <alignment vertical="center"/>
    </xf>
    <xf numFmtId="0" fontId="41" fillId="40" borderId="126" xfId="0" applyFont="1" applyFill="1" applyBorder="1" applyAlignment="1">
      <alignment vertical="center"/>
    </xf>
    <xf numFmtId="0" fontId="41" fillId="40" borderId="174" xfId="0" applyFont="1" applyFill="1" applyBorder="1" applyAlignment="1">
      <alignment vertical="center"/>
    </xf>
    <xf numFmtId="0" fontId="28" fillId="63" borderId="126" xfId="0" applyFont="1" applyFill="1" applyBorder="1" applyAlignment="1">
      <alignment vertical="center"/>
    </xf>
    <xf numFmtId="0" fontId="4" fillId="22" borderId="127" xfId="1" applyFill="1" applyBorder="1" applyAlignment="1">
      <alignment vertical="center"/>
    </xf>
    <xf numFmtId="0" fontId="4" fillId="38" borderId="128" xfId="1" applyFill="1" applyBorder="1"/>
    <xf numFmtId="0" fontId="4" fillId="38" borderId="127" xfId="1" applyFill="1" applyBorder="1"/>
    <xf numFmtId="0" fontId="28" fillId="0" borderId="152" xfId="0" applyFont="1" applyBorder="1" applyAlignment="1">
      <alignment vertical="center"/>
    </xf>
    <xf numFmtId="0" fontId="28" fillId="0" borderId="91" xfId="0" applyFont="1" applyBorder="1" applyAlignment="1">
      <alignment vertical="center"/>
    </xf>
    <xf numFmtId="0" fontId="41" fillId="39" borderId="127" xfId="0" applyFont="1" applyFill="1" applyBorder="1" applyAlignment="1">
      <alignment vertical="center"/>
    </xf>
    <xf numFmtId="0" fontId="10" fillId="0" borderId="0" xfId="0" applyFont="1" applyAlignment="1">
      <alignment horizontal="center" vertical="center"/>
    </xf>
    <xf numFmtId="0" fontId="33" fillId="0" borderId="0" xfId="0" applyFont="1" applyAlignment="1">
      <alignment horizontal="center" vertical="center"/>
    </xf>
    <xf numFmtId="0" fontId="33" fillId="17" borderId="57" xfId="0" applyFont="1" applyFill="1" applyBorder="1" applyAlignment="1">
      <alignment horizontal="center" vertical="center"/>
    </xf>
    <xf numFmtId="0" fontId="33" fillId="17" borderId="68" xfId="0" applyFont="1" applyFill="1" applyBorder="1" applyAlignment="1">
      <alignment horizontal="center" vertical="center"/>
    </xf>
    <xf numFmtId="0" fontId="33" fillId="17" borderId="69" xfId="0" applyFont="1" applyFill="1" applyBorder="1" applyAlignment="1">
      <alignment horizontal="center" vertical="center"/>
    </xf>
    <xf numFmtId="0" fontId="33" fillId="17" borderId="70" xfId="0" applyFont="1" applyFill="1" applyBorder="1" applyAlignment="1">
      <alignment horizontal="center" vertical="center"/>
    </xf>
    <xf numFmtId="0" fontId="35" fillId="54" borderId="68" xfId="0" applyFont="1" applyFill="1" applyBorder="1" applyAlignment="1">
      <alignment horizontal="center" vertical="center"/>
    </xf>
    <xf numFmtId="0" fontId="35" fillId="54" borderId="69" xfId="0" applyFont="1" applyFill="1" applyBorder="1" applyAlignment="1">
      <alignment horizontal="center" vertical="center"/>
    </xf>
    <xf numFmtId="0" fontId="35" fillId="54" borderId="70" xfId="0" applyFont="1" applyFill="1" applyBorder="1" applyAlignment="1">
      <alignment horizontal="center" vertical="center"/>
    </xf>
    <xf numFmtId="0" fontId="36" fillId="45" borderId="0" xfId="0" applyFont="1" applyFill="1" applyAlignment="1" applyProtection="1">
      <alignment horizontal="center" vertical="center"/>
      <protection locked="0"/>
    </xf>
    <xf numFmtId="0" fontId="35" fillId="5" borderId="0" xfId="0" applyFont="1" applyFill="1" applyAlignment="1" applyProtection="1">
      <alignment horizontal="center" vertical="center"/>
      <protection locked="0"/>
    </xf>
    <xf numFmtId="0" fontId="35" fillId="4" borderId="0" xfId="0" applyFont="1" applyFill="1" applyAlignment="1" applyProtection="1">
      <alignment horizontal="center" vertical="center"/>
      <protection locked="0"/>
    </xf>
    <xf numFmtId="0" fontId="44" fillId="58" borderId="0" xfId="0" applyFont="1" applyFill="1" applyAlignment="1">
      <alignment horizontal="center" vertical="center" wrapText="1"/>
    </xf>
    <xf numFmtId="0" fontId="16" fillId="31" borderId="44" xfId="0" applyFont="1" applyFill="1" applyBorder="1" applyAlignment="1">
      <alignment horizontal="center" vertical="center" wrapText="1"/>
    </xf>
    <xf numFmtId="0" fontId="16" fillId="31" borderId="35" xfId="0" applyFont="1" applyFill="1" applyBorder="1" applyAlignment="1">
      <alignment horizontal="center" vertical="center" wrapText="1"/>
    </xf>
    <xf numFmtId="0" fontId="16" fillId="31" borderId="47" xfId="0" applyFont="1" applyFill="1" applyBorder="1" applyAlignment="1">
      <alignment horizontal="center" vertical="center" wrapText="1"/>
    </xf>
    <xf numFmtId="0" fontId="17" fillId="31" borderId="44" xfId="0" applyFont="1" applyFill="1" applyBorder="1" applyAlignment="1">
      <alignment horizontal="center" vertical="center" wrapText="1"/>
    </xf>
    <xf numFmtId="0" fontId="17" fillId="31" borderId="35" xfId="0" applyFont="1" applyFill="1" applyBorder="1" applyAlignment="1">
      <alignment horizontal="center" vertical="center" wrapText="1"/>
    </xf>
    <xf numFmtId="0" fontId="17" fillId="31" borderId="47" xfId="0" applyFont="1" applyFill="1" applyBorder="1" applyAlignment="1">
      <alignment horizontal="center" vertical="center" wrapText="1"/>
    </xf>
    <xf numFmtId="0" fontId="16" fillId="32" borderId="44" xfId="0" applyFont="1" applyFill="1" applyBorder="1" applyAlignment="1">
      <alignment horizontal="center" vertical="center" wrapText="1"/>
    </xf>
    <xf numFmtId="0" fontId="16" fillId="32" borderId="35" xfId="0" applyFont="1" applyFill="1" applyBorder="1" applyAlignment="1">
      <alignment horizontal="center" vertical="center" wrapText="1"/>
    </xf>
    <xf numFmtId="0" fontId="16" fillId="32" borderId="47" xfId="0" applyFont="1" applyFill="1" applyBorder="1" applyAlignment="1">
      <alignment horizontal="center" vertical="center" wrapText="1"/>
    </xf>
    <xf numFmtId="0" fontId="17" fillId="32" borderId="44" xfId="0" applyFont="1" applyFill="1" applyBorder="1" applyAlignment="1">
      <alignment horizontal="center" vertical="center" wrapText="1"/>
    </xf>
    <xf numFmtId="0" fontId="17" fillId="32" borderId="35" xfId="0" applyFont="1" applyFill="1" applyBorder="1" applyAlignment="1">
      <alignment horizontal="center" vertical="center" wrapText="1"/>
    </xf>
    <xf numFmtId="0" fontId="17" fillId="32" borderId="47" xfId="0" applyFont="1" applyFill="1" applyBorder="1" applyAlignment="1">
      <alignment horizontal="center" vertical="center" wrapText="1"/>
    </xf>
    <xf numFmtId="0" fontId="17" fillId="0" borderId="4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47" xfId="0" applyFont="1" applyBorder="1" applyAlignment="1">
      <alignment horizontal="center" vertical="center" wrapText="1"/>
    </xf>
    <xf numFmtId="0" fontId="30" fillId="0" borderId="44"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47"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35" xfId="0" applyFont="1" applyBorder="1" applyAlignment="1">
      <alignment horizontal="center" vertical="center" wrapText="1"/>
    </xf>
    <xf numFmtId="0" fontId="37" fillId="31" borderId="44" xfId="0" applyFont="1" applyFill="1" applyBorder="1" applyAlignment="1">
      <alignment horizontal="center" vertical="center" wrapText="1"/>
    </xf>
    <xf numFmtId="0" fontId="37" fillId="31" borderId="35" xfId="0" applyFont="1" applyFill="1" applyBorder="1" applyAlignment="1">
      <alignment horizontal="center" vertical="center" wrapText="1"/>
    </xf>
    <xf numFmtId="0" fontId="37" fillId="31" borderId="47" xfId="0" applyFont="1" applyFill="1" applyBorder="1" applyAlignment="1">
      <alignment horizontal="center" vertical="center" wrapText="1"/>
    </xf>
    <xf numFmtId="0" fontId="23" fillId="0" borderId="0" xfId="0" applyFont="1" applyAlignment="1">
      <alignment horizontal="center" wrapText="1"/>
    </xf>
    <xf numFmtId="0" fontId="4" fillId="0" borderId="44" xfId="1" applyBorder="1" applyAlignment="1">
      <alignment horizontal="center"/>
    </xf>
    <xf numFmtId="0" fontId="4" fillId="0" borderId="35" xfId="1" applyBorder="1" applyAlignment="1">
      <alignment horizontal="center"/>
    </xf>
    <xf numFmtId="0" fontId="4" fillId="0" borderId="47" xfId="1" applyBorder="1" applyAlignment="1">
      <alignment horizontal="center"/>
    </xf>
    <xf numFmtId="0" fontId="16" fillId="31" borderId="44" xfId="0" applyFont="1" applyFill="1" applyBorder="1" applyAlignment="1">
      <alignment horizontal="center" wrapText="1"/>
    </xf>
    <xf numFmtId="0" fontId="16" fillId="31" borderId="35" xfId="0" applyFont="1" applyFill="1" applyBorder="1" applyAlignment="1">
      <alignment horizontal="center" wrapText="1"/>
    </xf>
    <xf numFmtId="0" fontId="16" fillId="31" borderId="47" xfId="0" applyFont="1" applyFill="1" applyBorder="1" applyAlignment="1">
      <alignment horizontal="center" wrapText="1"/>
    </xf>
    <xf numFmtId="0" fontId="16" fillId="0" borderId="47" xfId="0" applyFont="1" applyBorder="1" applyAlignment="1">
      <alignment horizontal="center" vertical="center" wrapText="1"/>
    </xf>
    <xf numFmtId="0" fontId="30" fillId="31" borderId="35" xfId="0" applyFont="1" applyFill="1" applyBorder="1" applyAlignment="1">
      <alignment horizontal="left" vertical="center" wrapText="1"/>
    </xf>
    <xf numFmtId="0" fontId="30" fillId="31" borderId="47" xfId="0" applyFont="1" applyFill="1" applyBorder="1" applyAlignment="1">
      <alignment horizontal="left" vertical="center" wrapText="1"/>
    </xf>
    <xf numFmtId="0" fontId="37" fillId="0" borderId="44"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47" xfId="0" applyFont="1" applyBorder="1" applyAlignment="1">
      <alignment horizontal="center" vertical="center" wrapText="1"/>
    </xf>
    <xf numFmtId="0" fontId="16" fillId="22" borderId="44" xfId="0" applyFont="1" applyFill="1" applyBorder="1" applyAlignment="1">
      <alignment horizontal="center" vertical="center" wrapText="1"/>
    </xf>
    <xf numFmtId="0" fontId="16" fillId="22" borderId="35" xfId="0" applyFont="1" applyFill="1" applyBorder="1" applyAlignment="1">
      <alignment horizontal="center" vertical="center" wrapText="1"/>
    </xf>
    <xf numFmtId="0" fontId="16" fillId="22" borderId="47" xfId="0" applyFont="1" applyFill="1" applyBorder="1" applyAlignment="1">
      <alignment horizontal="center" vertical="center" wrapText="1"/>
    </xf>
    <xf numFmtId="0" fontId="16" fillId="23" borderId="44" xfId="0" applyFont="1" applyFill="1" applyBorder="1" applyAlignment="1">
      <alignment horizontal="center" wrapText="1"/>
    </xf>
    <xf numFmtId="0" fontId="16" fillId="23" borderId="47" xfId="0" applyFont="1" applyFill="1" applyBorder="1" applyAlignment="1">
      <alignment horizontal="center" wrapText="1"/>
    </xf>
    <xf numFmtId="0" fontId="17" fillId="22" borderId="44" xfId="0" applyFont="1" applyFill="1" applyBorder="1" applyAlignment="1">
      <alignment horizontal="center" vertical="center" wrapText="1"/>
    </xf>
    <xf numFmtId="0" fontId="17" fillId="22" borderId="35" xfId="0" applyFont="1" applyFill="1" applyBorder="1" applyAlignment="1">
      <alignment horizontal="center" vertical="center" wrapText="1"/>
    </xf>
    <xf numFmtId="0" fontId="17" fillId="22" borderId="47" xfId="0" applyFont="1" applyFill="1" applyBorder="1" applyAlignment="1">
      <alignment horizontal="center" vertical="center" wrapText="1"/>
    </xf>
    <xf numFmtId="0" fontId="21" fillId="22" borderId="44" xfId="0" applyFont="1" applyFill="1" applyBorder="1" applyAlignment="1">
      <alignment horizontal="left" vertical="top" wrapText="1"/>
    </xf>
    <xf numFmtId="0" fontId="21" fillId="22" borderId="47" xfId="0" applyFont="1" applyFill="1" applyBorder="1" applyAlignment="1">
      <alignment horizontal="left" vertical="top" wrapText="1"/>
    </xf>
    <xf numFmtId="0" fontId="16" fillId="22" borderId="44" xfId="0" applyFont="1" applyFill="1" applyBorder="1" applyAlignment="1">
      <alignment horizontal="center" wrapText="1"/>
    </xf>
    <xf numFmtId="0" fontId="16" fillId="22" borderId="47" xfId="0" applyFont="1" applyFill="1" applyBorder="1" applyAlignment="1">
      <alignment horizontal="center" wrapText="1"/>
    </xf>
    <xf numFmtId="0" fontId="16" fillId="23" borderId="44" xfId="0" applyFont="1" applyFill="1" applyBorder="1" applyAlignment="1">
      <alignment horizontal="center" vertical="center" wrapText="1"/>
    </xf>
    <xf numFmtId="0" fontId="16" fillId="23" borderId="35" xfId="0" applyFont="1" applyFill="1" applyBorder="1" applyAlignment="1">
      <alignment horizontal="center" vertical="center" wrapText="1"/>
    </xf>
    <xf numFmtId="0" fontId="16" fillId="23" borderId="47" xfId="0" applyFont="1" applyFill="1" applyBorder="1" applyAlignment="1">
      <alignment horizontal="center" vertical="center" wrapText="1"/>
    </xf>
    <xf numFmtId="0" fontId="17" fillId="23" borderId="44" xfId="0" applyFont="1" applyFill="1" applyBorder="1" applyAlignment="1">
      <alignment horizontal="center" vertical="center" wrapText="1"/>
    </xf>
    <xf numFmtId="0" fontId="17" fillId="23" borderId="35" xfId="0" applyFont="1" applyFill="1" applyBorder="1" applyAlignment="1">
      <alignment horizontal="center" vertical="center" wrapText="1"/>
    </xf>
    <xf numFmtId="0" fontId="17" fillId="23" borderId="47" xfId="0" applyFont="1" applyFill="1" applyBorder="1" applyAlignment="1">
      <alignment horizontal="center" vertical="center" wrapText="1"/>
    </xf>
    <xf numFmtId="0" fontId="16" fillId="24" borderId="44" xfId="0" applyFont="1" applyFill="1" applyBorder="1" applyAlignment="1">
      <alignment horizontal="center" wrapText="1"/>
    </xf>
    <xf numFmtId="0" fontId="16" fillId="24" borderId="35" xfId="0" applyFont="1" applyFill="1" applyBorder="1" applyAlignment="1">
      <alignment horizontal="center" wrapText="1"/>
    </xf>
    <xf numFmtId="0" fontId="16" fillId="24" borderId="47" xfId="0" applyFont="1" applyFill="1" applyBorder="1" applyAlignment="1">
      <alignment horizontal="center" wrapText="1"/>
    </xf>
    <xf numFmtId="0" fontId="17" fillId="46" borderId="44" xfId="0" applyFont="1" applyFill="1" applyBorder="1" applyAlignment="1">
      <alignment horizontal="center" vertical="center" wrapText="1"/>
    </xf>
    <xf numFmtId="0" fontId="17" fillId="46" borderId="47" xfId="0" applyFont="1" applyFill="1" applyBorder="1" applyAlignment="1">
      <alignment horizontal="center" vertical="center" wrapText="1"/>
    </xf>
    <xf numFmtId="0" fontId="17" fillId="25" borderId="44" xfId="0" applyFont="1" applyFill="1" applyBorder="1" applyAlignment="1">
      <alignment horizontal="center" vertical="center" wrapText="1"/>
    </xf>
    <xf numFmtId="0" fontId="17" fillId="25" borderId="35" xfId="0" applyFont="1" applyFill="1" applyBorder="1" applyAlignment="1">
      <alignment horizontal="center" vertical="center" wrapText="1"/>
    </xf>
    <xf numFmtId="0" fontId="17" fillId="25" borderId="47" xfId="0" applyFont="1" applyFill="1" applyBorder="1" applyAlignment="1">
      <alignment horizontal="center" vertical="center" wrapText="1"/>
    </xf>
    <xf numFmtId="0" fontId="17" fillId="24" borderId="44" xfId="0" applyFont="1" applyFill="1" applyBorder="1" applyAlignment="1">
      <alignment horizontal="center" vertical="center" wrapText="1"/>
    </xf>
    <xf numFmtId="0" fontId="17" fillId="24" borderId="35" xfId="0" applyFont="1" applyFill="1" applyBorder="1" applyAlignment="1">
      <alignment horizontal="center" vertical="center" wrapText="1"/>
    </xf>
    <xf numFmtId="0" fontId="17" fillId="24" borderId="47" xfId="0" applyFont="1" applyFill="1" applyBorder="1" applyAlignment="1">
      <alignment horizontal="center" vertical="center" wrapText="1"/>
    </xf>
    <xf numFmtId="0" fontId="19" fillId="32" borderId="44" xfId="0" applyFont="1" applyFill="1" applyBorder="1" applyAlignment="1">
      <alignment horizontal="center" vertical="center" wrapText="1"/>
    </xf>
    <xf numFmtId="0" fontId="19" fillId="32" borderId="47" xfId="0" applyFont="1" applyFill="1" applyBorder="1" applyAlignment="1">
      <alignment horizontal="center" vertical="center" wrapText="1"/>
    </xf>
    <xf numFmtId="0" fontId="21" fillId="32" borderId="44" xfId="0" applyFont="1" applyFill="1" applyBorder="1" applyAlignment="1">
      <alignment horizontal="left" vertical="top" wrapText="1"/>
    </xf>
    <xf numFmtId="0" fontId="21" fillId="32" borderId="47" xfId="0" applyFont="1" applyFill="1" applyBorder="1" applyAlignment="1">
      <alignment horizontal="left" vertical="top" wrapText="1"/>
    </xf>
    <xf numFmtId="0" fontId="16" fillId="32" borderId="44" xfId="0" applyFont="1" applyFill="1" applyBorder="1" applyAlignment="1">
      <alignment horizontal="center" wrapText="1"/>
    </xf>
    <xf numFmtId="0" fontId="16" fillId="32" borderId="47" xfId="0" applyFont="1" applyFill="1" applyBorder="1" applyAlignment="1">
      <alignment horizontal="center" wrapText="1"/>
    </xf>
    <xf numFmtId="0" fontId="16" fillId="46" borderId="44" xfId="0" applyFont="1" applyFill="1" applyBorder="1" applyAlignment="1">
      <alignment horizontal="center" vertical="center" wrapText="1"/>
    </xf>
    <xf numFmtId="0" fontId="16" fillId="46" borderId="47" xfId="0" applyFont="1" applyFill="1" applyBorder="1" applyAlignment="1">
      <alignment horizontal="center" vertical="center" wrapText="1"/>
    </xf>
    <xf numFmtId="0" fontId="16" fillId="24" borderId="44" xfId="0" applyFont="1" applyFill="1" applyBorder="1" applyAlignment="1">
      <alignment horizontal="center" vertical="center" wrapText="1"/>
    </xf>
    <xf numFmtId="0" fontId="16" fillId="24" borderId="35" xfId="0" applyFont="1" applyFill="1" applyBorder="1" applyAlignment="1">
      <alignment horizontal="center" vertical="center" wrapText="1"/>
    </xf>
    <xf numFmtId="0" fontId="16" fillId="24" borderId="47" xfId="0" applyFont="1" applyFill="1" applyBorder="1" applyAlignment="1">
      <alignment horizontal="center" vertical="center" wrapText="1"/>
    </xf>
    <xf numFmtId="0" fontId="21" fillId="24" borderId="44" xfId="0" applyFont="1" applyFill="1" applyBorder="1" applyAlignment="1">
      <alignment vertical="top" wrapText="1"/>
    </xf>
    <xf numFmtId="0" fontId="21" fillId="24" borderId="35" xfId="0" applyFont="1" applyFill="1" applyBorder="1" applyAlignment="1">
      <alignment vertical="top" wrapText="1"/>
    </xf>
    <xf numFmtId="0" fontId="21" fillId="24" borderId="47" xfId="0" applyFont="1" applyFill="1" applyBorder="1" applyAlignment="1">
      <alignment vertical="top" wrapText="1"/>
    </xf>
    <xf numFmtId="0" fontId="16" fillId="25" borderId="44" xfId="0" applyFont="1" applyFill="1" applyBorder="1" applyAlignment="1">
      <alignment horizontal="center" vertical="center" wrapText="1"/>
    </xf>
    <xf numFmtId="0" fontId="16" fillId="25" borderId="35" xfId="0" applyFont="1" applyFill="1" applyBorder="1" applyAlignment="1">
      <alignment horizontal="center" vertical="center" wrapText="1"/>
    </xf>
    <xf numFmtId="0" fontId="16" fillId="25" borderId="47" xfId="0" applyFont="1" applyFill="1" applyBorder="1" applyAlignment="1">
      <alignment horizontal="center" vertical="center" wrapText="1"/>
    </xf>
    <xf numFmtId="0" fontId="18" fillId="25" borderId="44" xfId="0" applyFont="1" applyFill="1" applyBorder="1" applyAlignment="1">
      <alignment horizontal="center" vertical="center" wrapText="1"/>
    </xf>
    <xf numFmtId="0" fontId="18" fillId="25" borderId="35" xfId="0" applyFont="1" applyFill="1" applyBorder="1" applyAlignment="1">
      <alignment horizontal="center" vertical="center" wrapText="1"/>
    </xf>
    <xf numFmtId="0" fontId="18" fillId="25" borderId="47" xfId="0" applyFont="1" applyFill="1" applyBorder="1" applyAlignment="1">
      <alignment horizontal="center" vertical="center" wrapText="1"/>
    </xf>
    <xf numFmtId="0" fontId="15" fillId="0" borderId="37" xfId="0" applyFont="1" applyBorder="1" applyAlignment="1">
      <alignment horizontal="center" vertical="center" wrapText="1"/>
    </xf>
    <xf numFmtId="0" fontId="15" fillId="0" borderId="51" xfId="0" applyFont="1" applyBorder="1" applyAlignment="1">
      <alignment horizontal="center" vertical="center" wrapText="1"/>
    </xf>
    <xf numFmtId="0" fontId="19" fillId="46" borderId="44" xfId="0" applyFont="1" applyFill="1" applyBorder="1" applyAlignment="1">
      <alignment horizontal="center" vertical="center" wrapText="1"/>
    </xf>
    <xf numFmtId="0" fontId="19" fillId="46" borderId="47" xfId="0" applyFont="1" applyFill="1" applyBorder="1" applyAlignment="1">
      <alignment horizontal="center" vertical="center" wrapText="1"/>
    </xf>
    <xf numFmtId="0" fontId="16" fillId="46" borderId="44" xfId="0" applyFont="1" applyFill="1" applyBorder="1" applyAlignment="1">
      <alignment horizontal="left" vertical="top" wrapText="1"/>
    </xf>
    <xf numFmtId="0" fontId="16" fillId="46" borderId="47" xfId="0" applyFont="1" applyFill="1" applyBorder="1" applyAlignment="1">
      <alignment horizontal="left" vertical="top" wrapText="1"/>
    </xf>
    <xf numFmtId="0" fontId="16" fillId="46" borderId="44" xfId="0" applyFont="1" applyFill="1" applyBorder="1" applyAlignment="1">
      <alignment horizontal="center" wrapText="1"/>
    </xf>
    <xf numFmtId="0" fontId="16" fillId="46" borderId="47" xfId="0" applyFont="1" applyFill="1" applyBorder="1" applyAlignment="1">
      <alignment horizontal="center" wrapText="1"/>
    </xf>
    <xf numFmtId="0" fontId="16" fillId="25" borderId="44" xfId="0" applyFont="1" applyFill="1" applyBorder="1" applyAlignment="1">
      <alignment horizontal="center" wrapText="1"/>
    </xf>
    <xf numFmtId="0" fontId="16" fillId="25" borderId="47" xfId="0" applyFont="1" applyFill="1" applyBorder="1" applyAlignment="1">
      <alignment horizontal="center" wrapText="1"/>
    </xf>
    <xf numFmtId="0" fontId="16" fillId="23" borderId="35" xfId="0" applyFont="1" applyFill="1" applyBorder="1" applyAlignment="1">
      <alignment horizontal="center" wrapText="1"/>
    </xf>
    <xf numFmtId="0" fontId="0" fillId="0" borderId="133" xfId="1" applyFont="1" applyBorder="1" applyAlignment="1">
      <alignment horizontal="center" vertical="center"/>
    </xf>
    <xf numFmtId="0" fontId="0" fillId="0" borderId="135" xfId="1" applyFont="1" applyBorder="1" applyAlignment="1">
      <alignment horizontal="center" vertical="center"/>
    </xf>
    <xf numFmtId="0" fontId="0" fillId="0" borderId="44" xfId="0" applyBorder="1" applyAlignment="1">
      <alignment horizontal="center"/>
    </xf>
    <xf numFmtId="0" fontId="0" fillId="0" borderId="47" xfId="0" applyBorder="1" applyAlignment="1">
      <alignment horizontal="center"/>
    </xf>
    <xf numFmtId="0" fontId="4" fillId="0" borderId="20" xfId="1" applyBorder="1" applyAlignment="1">
      <alignment horizontal="center" vertical="center"/>
    </xf>
    <xf numFmtId="0" fontId="4" fillId="0" borderId="24" xfId="1" applyBorder="1" applyAlignment="1">
      <alignment horizontal="center" vertical="center"/>
    </xf>
    <xf numFmtId="0" fontId="28" fillId="0" borderId="44" xfId="0" applyFont="1" applyBorder="1" applyAlignment="1">
      <alignment horizontal="center" vertical="center"/>
    </xf>
    <xf numFmtId="0" fontId="28" fillId="0" borderId="35" xfId="0" applyFont="1" applyBorder="1" applyAlignment="1">
      <alignment horizontal="center" vertical="center"/>
    </xf>
    <xf numFmtId="0" fontId="28" fillId="0" borderId="47" xfId="0" applyFont="1" applyBorder="1" applyAlignment="1">
      <alignment horizontal="center" vertical="center"/>
    </xf>
    <xf numFmtId="0" fontId="5" fillId="49" borderId="44" xfId="1" applyFont="1" applyFill="1" applyBorder="1" applyAlignment="1">
      <alignment horizontal="center" vertical="center"/>
    </xf>
    <xf numFmtId="0" fontId="5" fillId="49" borderId="35" xfId="1" applyFont="1" applyFill="1" applyBorder="1" applyAlignment="1">
      <alignment horizontal="center" vertical="center"/>
    </xf>
    <xf numFmtId="0" fontId="5" fillId="49" borderId="47" xfId="1" applyFont="1" applyFill="1" applyBorder="1" applyAlignment="1">
      <alignment horizontal="center" vertical="center"/>
    </xf>
    <xf numFmtId="0" fontId="4" fillId="0" borderId="44" xfId="1" applyBorder="1" applyAlignment="1">
      <alignment horizontal="center" vertical="center"/>
    </xf>
    <xf numFmtId="0" fontId="4" fillId="0" borderId="35" xfId="1" applyBorder="1" applyAlignment="1">
      <alignment horizontal="center" vertical="center"/>
    </xf>
    <xf numFmtId="0" fontId="4" fillId="0" borderId="47" xfId="1" applyBorder="1" applyAlignment="1">
      <alignment horizontal="center" vertical="center"/>
    </xf>
    <xf numFmtId="0" fontId="4" fillId="0" borderId="21" xfId="1" applyBorder="1" applyAlignment="1">
      <alignment horizontal="center" vertical="center"/>
    </xf>
    <xf numFmtId="0" fontId="5" fillId="47" borderId="44" xfId="1" applyFont="1" applyFill="1" applyBorder="1" applyAlignment="1">
      <alignment horizontal="center" vertical="center"/>
    </xf>
    <xf numFmtId="0" fontId="5" fillId="47" borderId="35" xfId="1" applyFont="1" applyFill="1" applyBorder="1" applyAlignment="1">
      <alignment horizontal="center" vertical="center"/>
    </xf>
    <xf numFmtId="0" fontId="5" fillId="47" borderId="47" xfId="1" applyFont="1" applyFill="1" applyBorder="1" applyAlignment="1">
      <alignment horizontal="center" vertical="center"/>
    </xf>
    <xf numFmtId="0" fontId="6" fillId="0" borderId="44" xfId="0" applyFont="1" applyBorder="1" applyAlignment="1">
      <alignment horizontal="center" vertical="center"/>
    </xf>
    <xf numFmtId="0" fontId="6" fillId="0" borderId="21" xfId="0" applyFont="1" applyBorder="1" applyAlignment="1">
      <alignment horizontal="center" vertical="center"/>
    </xf>
    <xf numFmtId="0" fontId="6" fillId="0" borderId="47" xfId="0" applyFont="1" applyBorder="1" applyAlignment="1">
      <alignment horizontal="center" vertical="center"/>
    </xf>
    <xf numFmtId="0" fontId="28" fillId="0" borderId="13" xfId="0" applyFont="1" applyBorder="1" applyAlignment="1">
      <alignment horizontal="center" vertical="center"/>
    </xf>
    <xf numFmtId="0" fontId="4" fillId="20" borderId="18" xfId="1" applyFill="1" applyBorder="1"/>
    <xf numFmtId="0" fontId="4" fillId="20" borderId="22" xfId="1" applyFill="1" applyBorder="1"/>
    <xf numFmtId="0" fontId="5" fillId="21" borderId="34" xfId="1" applyFont="1" applyFill="1" applyBorder="1" applyAlignment="1">
      <alignment horizontal="center" vertical="center"/>
    </xf>
    <xf numFmtId="0" fontId="5" fillId="21" borderId="35" xfId="1" applyFont="1" applyFill="1" applyBorder="1" applyAlignment="1">
      <alignment horizontal="center" vertical="center"/>
    </xf>
    <xf numFmtId="0" fontId="5" fillId="21" borderId="33" xfId="1" applyFont="1" applyFill="1" applyBorder="1" applyAlignment="1">
      <alignment horizontal="center" vertical="center"/>
    </xf>
    <xf numFmtId="0" fontId="5" fillId="24" borderId="44" xfId="1" applyFont="1" applyFill="1" applyBorder="1" applyAlignment="1">
      <alignment horizontal="center" vertical="center"/>
    </xf>
    <xf numFmtId="0" fontId="5" fillId="24" borderId="35" xfId="1" applyFont="1" applyFill="1" applyBorder="1" applyAlignment="1">
      <alignment horizontal="center" vertical="center"/>
    </xf>
    <xf numFmtId="0" fontId="5" fillId="24" borderId="47" xfId="1" applyFont="1" applyFill="1" applyBorder="1" applyAlignment="1">
      <alignment horizontal="center" vertical="center"/>
    </xf>
    <xf numFmtId="0" fontId="6" fillId="0" borderId="35" xfId="0" applyFont="1" applyBorder="1" applyAlignment="1">
      <alignment horizontal="center" vertical="center"/>
    </xf>
    <xf numFmtId="0" fontId="5" fillId="48" borderId="44" xfId="1" applyFont="1" applyFill="1" applyBorder="1" applyAlignment="1">
      <alignment horizontal="center" vertical="center"/>
    </xf>
    <xf numFmtId="0" fontId="5" fillId="48" borderId="35" xfId="1" applyFont="1" applyFill="1" applyBorder="1" applyAlignment="1">
      <alignment horizontal="center" vertical="center"/>
    </xf>
    <xf numFmtId="0" fontId="5" fillId="48" borderId="47" xfId="1" applyFont="1" applyFill="1" applyBorder="1" applyAlignment="1">
      <alignment horizontal="center" vertical="center"/>
    </xf>
    <xf numFmtId="0" fontId="6" fillId="0" borderId="24" xfId="0" applyFont="1" applyBorder="1" applyAlignment="1">
      <alignment horizontal="center" vertical="center"/>
    </xf>
    <xf numFmtId="0" fontId="5" fillId="37" borderId="44" xfId="1" applyFont="1" applyFill="1" applyBorder="1" applyAlignment="1">
      <alignment horizontal="center" vertical="center"/>
    </xf>
    <xf numFmtId="0" fontId="5" fillId="37" borderId="35" xfId="1" applyFont="1" applyFill="1" applyBorder="1" applyAlignment="1">
      <alignment horizontal="center" vertical="center"/>
    </xf>
    <xf numFmtId="0" fontId="5" fillId="37" borderId="47" xfId="1" applyFont="1" applyFill="1" applyBorder="1" applyAlignment="1">
      <alignment horizontal="center" vertical="center"/>
    </xf>
    <xf numFmtId="0" fontId="6" fillId="0" borderId="20" xfId="0" applyFont="1" applyBorder="1" applyAlignment="1">
      <alignment horizontal="center" vertical="center"/>
    </xf>
    <xf numFmtId="0" fontId="5" fillId="50" borderId="44" xfId="1" applyFont="1" applyFill="1" applyBorder="1" applyAlignment="1">
      <alignment horizontal="center" vertical="center"/>
    </xf>
    <xf numFmtId="0" fontId="5" fillId="50" borderId="47" xfId="1" applyFont="1" applyFill="1" applyBorder="1" applyAlignment="1">
      <alignment horizontal="center" vertical="center"/>
    </xf>
    <xf numFmtId="0" fontId="0" fillId="0" borderId="0" xfId="0" applyAlignment="1">
      <alignment horizontal="center"/>
    </xf>
    <xf numFmtId="0" fontId="5" fillId="51" borderId="44" xfId="1" applyFont="1" applyFill="1" applyBorder="1" applyAlignment="1">
      <alignment horizontal="center" vertical="center"/>
    </xf>
    <xf numFmtId="0" fontId="5" fillId="51" borderId="35" xfId="1" applyFont="1" applyFill="1" applyBorder="1" applyAlignment="1">
      <alignment horizontal="center" vertical="center"/>
    </xf>
    <xf numFmtId="0" fontId="5" fillId="51" borderId="47" xfId="1" applyFont="1" applyFill="1" applyBorder="1" applyAlignment="1">
      <alignment horizontal="center" vertical="center"/>
    </xf>
    <xf numFmtId="0" fontId="5" fillId="28" borderId="44" xfId="1" applyFont="1" applyFill="1" applyBorder="1" applyAlignment="1">
      <alignment horizontal="center" vertical="center"/>
    </xf>
    <xf numFmtId="0" fontId="5" fillId="28" borderId="35" xfId="1" applyFont="1" applyFill="1" applyBorder="1" applyAlignment="1">
      <alignment horizontal="center" vertical="center"/>
    </xf>
    <xf numFmtId="0" fontId="5" fillId="28" borderId="47" xfId="1" applyFont="1" applyFill="1" applyBorder="1" applyAlignment="1">
      <alignment horizontal="center" vertical="center"/>
    </xf>
    <xf numFmtId="0" fontId="0" fillId="39" borderId="133" xfId="0" applyFill="1" applyBorder="1" applyAlignment="1">
      <alignment horizontal="center" vertical="center"/>
    </xf>
    <xf numFmtId="0" fontId="0" fillId="39" borderId="35" xfId="0" applyFill="1" applyBorder="1" applyAlignment="1">
      <alignment horizontal="center" vertical="center"/>
    </xf>
    <xf numFmtId="0" fontId="0" fillId="39" borderId="135" xfId="0" applyFill="1" applyBorder="1" applyAlignment="1">
      <alignment horizontal="center" vertical="center"/>
    </xf>
    <xf numFmtId="0" fontId="41" fillId="0" borderId="27" xfId="1" applyFont="1" applyBorder="1" applyAlignment="1">
      <alignment horizontal="center" vertical="center"/>
    </xf>
    <xf numFmtId="0" fontId="41" fillId="0" borderId="32" xfId="1" applyFont="1" applyBorder="1" applyAlignment="1">
      <alignment horizontal="center" vertical="center"/>
    </xf>
    <xf numFmtId="0" fontId="28" fillId="56" borderId="83" xfId="0" applyFont="1" applyFill="1" applyBorder="1" applyAlignment="1">
      <alignment horizontal="center" vertical="center"/>
    </xf>
    <xf numFmtId="0" fontId="28" fillId="56" borderId="103" xfId="0" applyFont="1" applyFill="1" applyBorder="1" applyAlignment="1">
      <alignment horizontal="center" vertical="center"/>
    </xf>
    <xf numFmtId="0" fontId="28" fillId="12" borderId="161" xfId="0" applyFont="1" applyFill="1" applyBorder="1" applyAlignment="1">
      <alignment horizontal="center" vertical="center"/>
    </xf>
    <xf numFmtId="0" fontId="28" fillId="7" borderId="158" xfId="0" applyFont="1" applyFill="1" applyBorder="1" applyAlignment="1">
      <alignment horizontal="center" vertical="center"/>
    </xf>
    <xf numFmtId="0" fontId="28" fillId="7" borderId="159" xfId="0" applyFont="1" applyFill="1" applyBorder="1" applyAlignment="1">
      <alignment horizontal="center" vertical="center"/>
    </xf>
    <xf numFmtId="0" fontId="28" fillId="55" borderId="165" xfId="0" applyFont="1" applyFill="1" applyBorder="1" applyAlignment="1">
      <alignment horizontal="center" vertical="center" wrapText="1"/>
    </xf>
    <xf numFmtId="0" fontId="28" fillId="55" borderId="166" xfId="0" applyFont="1" applyFill="1" applyBorder="1" applyAlignment="1">
      <alignment horizontal="center" vertical="center" wrapText="1"/>
    </xf>
    <xf numFmtId="0" fontId="28" fillId="55" borderId="22" xfId="0" applyFont="1" applyFill="1" applyBorder="1" applyAlignment="1">
      <alignment horizontal="center" vertical="center" wrapText="1"/>
    </xf>
    <xf numFmtId="0" fontId="28" fillId="55" borderId="23" xfId="0" applyFont="1" applyFill="1" applyBorder="1" applyAlignment="1">
      <alignment horizontal="center" vertical="center" wrapText="1"/>
    </xf>
    <xf numFmtId="0" fontId="28" fillId="0" borderId="162" xfId="0" applyFont="1" applyBorder="1" applyAlignment="1">
      <alignment horizontal="center" vertical="center" wrapText="1"/>
    </xf>
    <xf numFmtId="0" fontId="28" fillId="0" borderId="87" xfId="0" applyFont="1" applyBorder="1" applyAlignment="1">
      <alignment horizontal="center" vertical="center" wrapText="1"/>
    </xf>
    <xf numFmtId="0" fontId="28" fillId="9" borderId="108" xfId="0" applyFont="1" applyFill="1" applyBorder="1" applyAlignment="1">
      <alignment horizontal="center" vertical="center"/>
    </xf>
    <xf numFmtId="0" fontId="28" fillId="9" borderId="109" xfId="0" applyFont="1" applyFill="1" applyBorder="1" applyAlignment="1">
      <alignment horizontal="center" vertical="center"/>
    </xf>
    <xf numFmtId="0" fontId="28" fillId="9" borderId="111" xfId="0" applyFont="1" applyFill="1" applyBorder="1" applyAlignment="1">
      <alignment horizontal="center" vertical="center"/>
    </xf>
    <xf numFmtId="0" fontId="28" fillId="9" borderId="23" xfId="0" applyFont="1" applyFill="1" applyBorder="1" applyAlignment="1">
      <alignment horizontal="center" vertical="center"/>
    </xf>
    <xf numFmtId="0" fontId="28" fillId="0" borderId="164" xfId="0" applyFont="1" applyBorder="1" applyAlignment="1">
      <alignment horizontal="center" vertical="center"/>
    </xf>
    <xf numFmtId="0" fontId="28" fillId="0" borderId="109" xfId="0" applyFont="1" applyBorder="1" applyAlignment="1">
      <alignment horizontal="center" vertical="center"/>
    </xf>
    <xf numFmtId="0" fontId="28" fillId="0" borderId="119" xfId="0" applyFont="1" applyBorder="1" applyAlignment="1">
      <alignment horizontal="center" vertical="center"/>
    </xf>
    <xf numFmtId="0" fontId="28" fillId="0" borderId="23" xfId="0" applyFont="1" applyBorder="1" applyAlignment="1">
      <alignment horizontal="center" vertical="center"/>
    </xf>
    <xf numFmtId="0" fontId="28" fillId="0" borderId="163" xfId="0" applyFont="1" applyBorder="1" applyAlignment="1">
      <alignment horizontal="center" vertical="center" wrapText="1"/>
    </xf>
    <xf numFmtId="0" fontId="28" fillId="0" borderId="109" xfId="0" applyFont="1" applyBorder="1" applyAlignment="1">
      <alignment horizontal="center" vertical="center" wrapText="1"/>
    </xf>
    <xf numFmtId="0" fontId="28" fillId="0" borderId="119" xfId="0" applyFont="1" applyBorder="1" applyAlignment="1">
      <alignment horizontal="center" vertical="center" wrapText="1"/>
    </xf>
    <xf numFmtId="0" fontId="28" fillId="0" borderId="23" xfId="0" applyFont="1" applyBorder="1" applyAlignment="1">
      <alignment horizontal="center" vertical="center" wrapText="1"/>
    </xf>
    <xf numFmtId="0" fontId="28" fillId="36" borderId="126" xfId="1" applyFont="1" applyFill="1" applyBorder="1" applyAlignment="1">
      <alignment horizontal="center" vertical="center"/>
    </xf>
    <xf numFmtId="0" fontId="28" fillId="36" borderId="168" xfId="1" applyFont="1" applyFill="1" applyBorder="1" applyAlignment="1">
      <alignment horizontal="center" vertical="center"/>
    </xf>
    <xf numFmtId="0" fontId="41" fillId="0" borderId="126" xfId="0" applyFont="1" applyBorder="1" applyAlignment="1">
      <alignment horizontal="center" vertical="center" wrapText="1"/>
    </xf>
    <xf numFmtId="0" fontId="41" fillId="0" borderId="172" xfId="0" applyFont="1" applyBorder="1" applyAlignment="1">
      <alignment horizontal="center" vertical="center" wrapText="1"/>
    </xf>
    <xf numFmtId="0" fontId="41" fillId="0" borderId="168" xfId="0" applyFont="1" applyBorder="1" applyAlignment="1">
      <alignment horizontal="center" vertical="center" wrapText="1"/>
    </xf>
    <xf numFmtId="0" fontId="5" fillId="0" borderId="0" xfId="1" applyFont="1" applyAlignment="1">
      <alignment horizontal="center" vertical="center" wrapText="1"/>
    </xf>
    <xf numFmtId="0" fontId="5" fillId="0" borderId="0" xfId="1" applyFont="1" applyAlignment="1">
      <alignment horizontal="center" vertical="center"/>
    </xf>
    <xf numFmtId="166" fontId="8" fillId="0" borderId="59" xfId="1" applyNumberFormat="1" applyFont="1" applyBorder="1" applyAlignment="1">
      <alignment horizontal="center" vertical="center" shrinkToFit="1"/>
    </xf>
    <xf numFmtId="0" fontId="28" fillId="0" borderId="156" xfId="0" applyFont="1" applyBorder="1" applyAlignment="1">
      <alignment horizontal="center" vertical="center"/>
    </xf>
    <xf numFmtId="0" fontId="28" fillId="0" borderId="155" xfId="0" applyFont="1" applyBorder="1" applyAlignment="1">
      <alignment horizontal="center" vertical="center"/>
    </xf>
    <xf numFmtId="0" fontId="28" fillId="0" borderId="157" xfId="0" applyFont="1" applyBorder="1" applyAlignment="1">
      <alignment horizontal="center" vertical="center"/>
    </xf>
    <xf numFmtId="0" fontId="28" fillId="0" borderId="160" xfId="0" applyFont="1" applyBorder="1" applyAlignment="1">
      <alignment horizontal="center" vertical="center"/>
    </xf>
    <xf numFmtId="0" fontId="41" fillId="56" borderId="83" xfId="0" applyFont="1" applyFill="1" applyBorder="1" applyAlignment="1">
      <alignment horizontal="center" vertical="center"/>
    </xf>
    <xf numFmtId="0" fontId="41" fillId="56" borderId="103" xfId="0" applyFont="1" applyFill="1" applyBorder="1" applyAlignment="1">
      <alignment horizontal="center" vertical="center"/>
    </xf>
    <xf numFmtId="0" fontId="7" fillId="0" borderId="0" xfId="1" applyFont="1" applyAlignment="1">
      <alignment horizontal="center" vertical="center" shrinkToFit="1"/>
    </xf>
    <xf numFmtId="0" fontId="7" fillId="0" borderId="0" xfId="1" applyFont="1" applyAlignment="1">
      <alignment horizontal="center" vertical="center"/>
    </xf>
    <xf numFmtId="166" fontId="8" fillId="0" borderId="102" xfId="1" applyNumberFormat="1" applyFont="1" applyBorder="1" applyAlignment="1">
      <alignment horizontal="center" vertical="center" shrinkToFit="1"/>
    </xf>
    <xf numFmtId="0" fontId="4" fillId="0" borderId="129" xfId="1" applyBorder="1" applyAlignment="1">
      <alignment horizontal="center" vertical="center"/>
    </xf>
    <xf numFmtId="0" fontId="4" fillId="0" borderId="87" xfId="1" applyBorder="1" applyAlignment="1">
      <alignment horizontal="center" vertical="center"/>
    </xf>
    <xf numFmtId="0" fontId="4" fillId="0" borderId="55" xfId="1" applyBorder="1" applyAlignment="1">
      <alignment horizontal="center"/>
    </xf>
    <xf numFmtId="0" fontId="4" fillId="0" borderId="67" xfId="1" applyBorder="1" applyAlignment="1">
      <alignment horizontal="center"/>
    </xf>
    <xf numFmtId="0" fontId="4" fillId="0" borderId="54" xfId="1" applyBorder="1" applyAlignment="1">
      <alignment horizontal="center"/>
    </xf>
    <xf numFmtId="0" fontId="4" fillId="20" borderId="108" xfId="1" applyFill="1" applyBorder="1"/>
    <xf numFmtId="0" fontId="4" fillId="20" borderId="139" xfId="1" applyFill="1" applyBorder="1"/>
    <xf numFmtId="0" fontId="28" fillId="23" borderId="176" xfId="1" applyFont="1" applyFill="1" applyBorder="1" applyAlignment="1">
      <alignment horizontal="center" vertical="center"/>
    </xf>
    <xf numFmtId="0" fontId="28" fillId="23" borderId="174" xfId="1" applyFont="1" applyFill="1" applyBorder="1" applyAlignment="1">
      <alignment horizontal="center" vertical="center"/>
    </xf>
    <xf numFmtId="0" fontId="28" fillId="23" borderId="175" xfId="1" applyFont="1" applyFill="1" applyBorder="1" applyAlignment="1">
      <alignment horizontal="center" vertical="center"/>
    </xf>
    <xf numFmtId="0" fontId="43" fillId="60" borderId="92" xfId="1" applyFont="1" applyFill="1" applyBorder="1" applyAlignment="1">
      <alignment horizontal="center" vertical="center"/>
    </xf>
    <xf numFmtId="0" fontId="43" fillId="60" borderId="100" xfId="1" applyFont="1" applyFill="1" applyBorder="1" applyAlignment="1">
      <alignment horizontal="center" vertical="center"/>
    </xf>
    <xf numFmtId="0" fontId="43" fillId="60" borderId="101" xfId="1" applyFont="1" applyFill="1" applyBorder="1" applyAlignment="1">
      <alignment horizontal="center" vertical="center"/>
    </xf>
    <xf numFmtId="0" fontId="28" fillId="59" borderId="107" xfId="1" applyFont="1" applyFill="1" applyBorder="1" applyAlignment="1">
      <alignment horizontal="center" vertical="center"/>
    </xf>
    <xf numFmtId="0" fontId="28" fillId="59" borderId="106" xfId="1" applyFont="1" applyFill="1" applyBorder="1" applyAlignment="1">
      <alignment horizontal="center" vertical="center"/>
    </xf>
    <xf numFmtId="0" fontId="28" fillId="57" borderId="107" xfId="0" applyFont="1" applyFill="1" applyBorder="1" applyAlignment="1">
      <alignment horizontal="center" vertical="center"/>
    </xf>
    <xf numFmtId="0" fontId="28" fillId="57" borderId="86" xfId="0" applyFont="1" applyFill="1" applyBorder="1" applyAlignment="1">
      <alignment horizontal="center" vertical="center"/>
    </xf>
    <xf numFmtId="0" fontId="28" fillId="57" borderId="106" xfId="0" applyFont="1" applyFill="1" applyBorder="1" applyAlignment="1">
      <alignment horizontal="center" vertical="center"/>
    </xf>
    <xf numFmtId="0" fontId="28" fillId="27" borderId="124" xfId="0" applyFont="1" applyFill="1" applyBorder="1" applyAlignment="1">
      <alignment horizontal="center" vertical="center"/>
    </xf>
    <xf numFmtId="0" fontId="28" fillId="27" borderId="116" xfId="0" applyFont="1" applyFill="1" applyBorder="1" applyAlignment="1">
      <alignment horizontal="center" vertical="center"/>
    </xf>
    <xf numFmtId="0" fontId="28" fillId="27" borderId="125" xfId="0" applyFont="1" applyFill="1" applyBorder="1" applyAlignment="1">
      <alignment horizontal="center" vertical="center"/>
    </xf>
    <xf numFmtId="0" fontId="4" fillId="0" borderId="77" xfId="1" applyBorder="1" applyAlignment="1">
      <alignment horizontal="center" vertical="center"/>
    </xf>
    <xf numFmtId="0" fontId="4" fillId="0" borderId="78" xfId="1" applyBorder="1" applyAlignment="1">
      <alignment horizontal="center" vertical="center"/>
    </xf>
    <xf numFmtId="0" fontId="28" fillId="63" borderId="126" xfId="0" applyFont="1" applyFill="1" applyBorder="1" applyAlignment="1">
      <alignment horizontal="center" vertical="center"/>
    </xf>
    <xf numFmtId="0" fontId="28" fillId="63" borderId="128" xfId="0" applyFont="1" applyFill="1" applyBorder="1" applyAlignment="1">
      <alignment horizontal="center" vertical="center"/>
    </xf>
    <xf numFmtId="0" fontId="28" fillId="63" borderId="127" xfId="0" applyFont="1" applyFill="1" applyBorder="1" applyAlignment="1">
      <alignment horizontal="center" vertical="center"/>
    </xf>
    <xf numFmtId="0" fontId="28" fillId="9" borderId="124" xfId="0" applyFont="1" applyFill="1" applyBorder="1" applyAlignment="1">
      <alignment horizontal="center" vertical="center"/>
    </xf>
    <xf numFmtId="0" fontId="28" fillId="9" borderId="125" xfId="0" applyFont="1" applyFill="1" applyBorder="1" applyAlignment="1">
      <alignment horizontal="center" vertical="center"/>
    </xf>
    <xf numFmtId="0" fontId="4" fillId="0" borderId="37" xfId="1" applyBorder="1" applyAlignment="1">
      <alignment horizontal="center" wrapText="1"/>
    </xf>
    <xf numFmtId="0" fontId="4" fillId="0" borderId="51" xfId="1" applyBorder="1" applyAlignment="1">
      <alignment horizontal="center" wrapText="1"/>
    </xf>
    <xf numFmtId="0" fontId="4" fillId="0" borderId="79" xfId="1" applyBorder="1" applyAlignment="1">
      <alignment horizontal="center" vertical="center"/>
    </xf>
    <xf numFmtId="0" fontId="28" fillId="40" borderId="124" xfId="0" applyFont="1" applyFill="1" applyBorder="1" applyAlignment="1">
      <alignment horizontal="center" vertical="center"/>
    </xf>
    <xf numFmtId="0" fontId="28" fillId="40" borderId="116" xfId="0" applyFont="1" applyFill="1" applyBorder="1" applyAlignment="1">
      <alignment horizontal="center" vertical="center"/>
    </xf>
    <xf numFmtId="0" fontId="28" fillId="40" borderId="125" xfId="0" applyFont="1" applyFill="1" applyBorder="1" applyAlignment="1">
      <alignment horizontal="center" vertical="center"/>
    </xf>
    <xf numFmtId="0" fontId="41" fillId="9" borderId="124" xfId="0" applyFont="1" applyFill="1" applyBorder="1" applyAlignment="1">
      <alignment horizontal="center" vertical="center"/>
    </xf>
    <xf numFmtId="0" fontId="41" fillId="9" borderId="125" xfId="0" applyFont="1" applyFill="1" applyBorder="1" applyAlignment="1">
      <alignment horizontal="center" vertical="center"/>
    </xf>
    <xf numFmtId="0" fontId="4" fillId="20" borderId="37" xfId="1" applyFill="1" applyBorder="1" applyAlignment="1">
      <alignment horizontal="center"/>
    </xf>
    <xf numFmtId="0" fontId="4" fillId="20" borderId="36" xfId="1" applyFill="1" applyBorder="1" applyAlignment="1">
      <alignment horizontal="center"/>
    </xf>
    <xf numFmtId="0" fontId="4" fillId="20" borderId="51" xfId="1" applyFill="1" applyBorder="1" applyAlignment="1">
      <alignment horizontal="center"/>
    </xf>
    <xf numFmtId="0" fontId="28" fillId="16" borderId="36" xfId="1" applyFont="1" applyFill="1" applyBorder="1" applyAlignment="1">
      <alignment horizontal="center"/>
    </xf>
    <xf numFmtId="0" fontId="5" fillId="52" borderId="44" xfId="1" applyFont="1" applyFill="1" applyBorder="1" applyAlignment="1">
      <alignment horizontal="center" vertical="center"/>
    </xf>
    <xf numFmtId="0" fontId="5" fillId="52" borderId="47" xfId="1" applyFont="1" applyFill="1" applyBorder="1" applyAlignment="1">
      <alignment horizontal="center" vertical="center"/>
    </xf>
    <xf numFmtId="0" fontId="5" fillId="25" borderId="44" xfId="1" applyFont="1" applyFill="1" applyBorder="1" applyAlignment="1">
      <alignment horizontal="center" vertical="center"/>
    </xf>
    <xf numFmtId="0" fontId="5" fillId="25" borderId="35" xfId="1" applyFont="1" applyFill="1" applyBorder="1" applyAlignment="1">
      <alignment horizontal="center" vertical="center"/>
    </xf>
    <xf numFmtId="0" fontId="5" fillId="25" borderId="47" xfId="1" applyFont="1" applyFill="1" applyBorder="1" applyAlignment="1">
      <alignment horizontal="center" vertical="center"/>
    </xf>
    <xf numFmtId="0" fontId="5" fillId="51" borderId="45" xfId="1" applyFont="1" applyFill="1" applyBorder="1" applyAlignment="1">
      <alignment horizontal="center" vertical="center"/>
    </xf>
    <xf numFmtId="0" fontId="5" fillId="51" borderId="48" xfId="1" applyFont="1" applyFill="1" applyBorder="1" applyAlignment="1">
      <alignment horizontal="center" vertical="center"/>
    </xf>
    <xf numFmtId="0" fontId="5" fillId="51" borderId="46" xfId="1" applyFont="1" applyFill="1" applyBorder="1" applyAlignment="1">
      <alignment horizontal="center" vertical="center"/>
    </xf>
    <xf numFmtId="0" fontId="11" fillId="0" borderId="0" xfId="1" applyFont="1" applyAlignment="1">
      <alignment horizontal="center"/>
    </xf>
    <xf numFmtId="0" fontId="28" fillId="0" borderId="171" xfId="0" applyFont="1" applyBorder="1" applyAlignment="1">
      <alignment horizontal="center" vertical="center"/>
    </xf>
    <xf numFmtId="0" fontId="28" fillId="0" borderId="172" xfId="0" applyFont="1" applyBorder="1" applyAlignment="1">
      <alignment horizontal="center" vertical="center"/>
    </xf>
    <xf numFmtId="0" fontId="28" fillId="0" borderId="173" xfId="0" applyFont="1" applyBorder="1" applyAlignment="1">
      <alignment horizontal="center" vertical="center"/>
    </xf>
    <xf numFmtId="0" fontId="28" fillId="36" borderId="172" xfId="1" applyFont="1" applyFill="1" applyBorder="1" applyAlignment="1">
      <alignment horizontal="center" vertical="center"/>
    </xf>
    <xf numFmtId="0" fontId="28" fillId="40" borderId="171" xfId="0" applyFont="1" applyFill="1" applyBorder="1" applyAlignment="1">
      <alignment horizontal="center" vertical="center"/>
    </xf>
    <xf numFmtId="0" fontId="28" fillId="40" borderId="173" xfId="0" applyFont="1" applyFill="1" applyBorder="1" applyAlignment="1">
      <alignment horizontal="center" vertical="center"/>
    </xf>
    <xf numFmtId="0" fontId="28" fillId="9" borderId="92" xfId="0" applyFont="1" applyFill="1" applyBorder="1" applyAlignment="1">
      <alignment horizontal="center" vertical="center"/>
    </xf>
    <xf numFmtId="0" fontId="28" fillId="9" borderId="100" xfId="0" applyFont="1" applyFill="1" applyBorder="1" applyAlignment="1">
      <alignment horizontal="center" vertical="center"/>
    </xf>
    <xf numFmtId="0" fontId="41" fillId="0" borderId="92" xfId="0" applyFont="1" applyBorder="1" applyAlignment="1">
      <alignment horizontal="center" vertical="center" wrapText="1"/>
    </xf>
    <xf numFmtId="0" fontId="41" fillId="0" borderId="100" xfId="0" applyFont="1" applyBorder="1" applyAlignment="1">
      <alignment horizontal="center" vertical="center" wrapText="1"/>
    </xf>
    <xf numFmtId="0" fontId="41" fillId="0" borderId="101" xfId="0" applyFont="1" applyBorder="1" applyAlignment="1">
      <alignment horizontal="center" vertical="center" wrapText="1"/>
    </xf>
    <xf numFmtId="0" fontId="6" fillId="0" borderId="94" xfId="1" applyFont="1" applyBorder="1" applyAlignment="1">
      <alignment horizontal="center" vertical="center"/>
    </xf>
    <xf numFmtId="0" fontId="6" fillId="0" borderId="95" xfId="1" applyFont="1" applyBorder="1" applyAlignment="1">
      <alignment horizontal="center" vertical="center"/>
    </xf>
    <xf numFmtId="0" fontId="28" fillId="41" borderId="154" xfId="1" applyFont="1" applyFill="1" applyBorder="1" applyAlignment="1">
      <alignment horizontal="center" vertical="center"/>
    </xf>
    <xf numFmtId="0" fontId="28" fillId="41" borderId="155" xfId="1" applyFont="1" applyFill="1" applyBorder="1" applyAlignment="1">
      <alignment horizontal="center" vertical="center"/>
    </xf>
    <xf numFmtId="0" fontId="28" fillId="41" borderId="167" xfId="1" applyFont="1" applyFill="1" applyBorder="1" applyAlignment="1">
      <alignment horizontal="center" vertical="center"/>
    </xf>
    <xf numFmtId="0" fontId="28" fillId="41" borderId="22" xfId="1" applyFont="1" applyFill="1" applyBorder="1" applyAlignment="1">
      <alignment horizontal="center" vertical="center"/>
    </xf>
    <xf numFmtId="0" fontId="28" fillId="41" borderId="23" xfId="1" applyFont="1" applyFill="1" applyBorder="1" applyAlignment="1">
      <alignment horizontal="center" vertical="center"/>
    </xf>
    <xf numFmtId="0" fontId="28" fillId="41" borderId="24" xfId="1" applyFont="1" applyFill="1" applyBorder="1" applyAlignment="1">
      <alignment horizontal="center" vertical="center"/>
    </xf>
    <xf numFmtId="0" fontId="46" fillId="0" borderId="94" xfId="1" applyFont="1" applyBorder="1" applyAlignment="1">
      <alignment horizontal="center" vertical="center"/>
    </xf>
    <xf numFmtId="0" fontId="46" fillId="0" borderId="96" xfId="1" applyFont="1" applyBorder="1" applyAlignment="1">
      <alignment horizontal="center" vertical="center"/>
    </xf>
    <xf numFmtId="0" fontId="46" fillId="0" borderId="95" xfId="1" applyFont="1" applyBorder="1" applyAlignment="1">
      <alignment horizontal="center" vertical="center"/>
    </xf>
    <xf numFmtId="0" fontId="4" fillId="0" borderId="94" xfId="1" applyBorder="1" applyAlignment="1">
      <alignment horizontal="center" vertical="center"/>
    </xf>
    <xf numFmtId="0" fontId="4" fillId="0" borderId="96" xfId="1" applyBorder="1" applyAlignment="1">
      <alignment horizontal="center" vertical="center"/>
    </xf>
    <xf numFmtId="0" fontId="4" fillId="0" borderId="95" xfId="1" applyBorder="1" applyAlignment="1">
      <alignment horizontal="center" vertical="center"/>
    </xf>
    <xf numFmtId="0" fontId="5" fillId="6" borderId="92" xfId="1" applyFont="1" applyFill="1" applyBorder="1" applyAlignment="1">
      <alignment horizontal="center" vertical="center"/>
    </xf>
    <xf numFmtId="0" fontId="5" fillId="6" borderId="93" xfId="1" applyFont="1" applyFill="1" applyBorder="1" applyAlignment="1">
      <alignment horizontal="center" vertical="center"/>
    </xf>
    <xf numFmtId="0" fontId="5" fillId="9" borderId="64" xfId="1" applyFont="1" applyFill="1" applyBorder="1" applyAlignment="1">
      <alignment horizontal="center" vertical="center"/>
    </xf>
    <xf numFmtId="0" fontId="5" fillId="9" borderId="21" xfId="1" applyFont="1" applyFill="1" applyBorder="1" applyAlignment="1">
      <alignment horizontal="center" vertical="center"/>
    </xf>
    <xf numFmtId="0" fontId="5" fillId="12" borderId="92" xfId="1" applyFont="1" applyFill="1" applyBorder="1" applyAlignment="1">
      <alignment horizontal="center" vertical="center"/>
    </xf>
    <xf numFmtId="0" fontId="5" fillId="12" borderId="93" xfId="1" applyFont="1" applyFill="1" applyBorder="1" applyAlignment="1">
      <alignment horizontal="center" vertical="center"/>
    </xf>
    <xf numFmtId="0" fontId="5" fillId="7" borderId="85" xfId="1" applyFont="1" applyFill="1" applyBorder="1" applyAlignment="1">
      <alignment horizontal="center" vertical="center"/>
    </xf>
    <xf numFmtId="0" fontId="5" fillId="7" borderId="20" xfId="1" applyFont="1" applyFill="1" applyBorder="1" applyAlignment="1">
      <alignment horizontal="center" vertical="center"/>
    </xf>
    <xf numFmtId="0" fontId="5" fillId="24" borderId="92" xfId="1" applyFont="1" applyFill="1" applyBorder="1" applyAlignment="1">
      <alignment horizontal="center" vertical="center"/>
    </xf>
    <xf numFmtId="0" fontId="5" fillId="24" borderId="93" xfId="1" applyFont="1" applyFill="1" applyBorder="1" applyAlignment="1">
      <alignment horizontal="center" vertical="center"/>
    </xf>
    <xf numFmtId="0" fontId="5" fillId="13" borderId="92" xfId="1" applyFont="1" applyFill="1" applyBorder="1" applyAlignment="1">
      <alignment horizontal="center" vertical="center"/>
    </xf>
    <xf numFmtId="0" fontId="5" fillId="13" borderId="93" xfId="1" applyFont="1" applyFill="1" applyBorder="1" applyAlignment="1">
      <alignment horizontal="center" vertical="center"/>
    </xf>
    <xf numFmtId="0" fontId="5" fillId="8" borderId="82" xfId="1" applyFont="1" applyFill="1" applyBorder="1" applyAlignment="1">
      <alignment horizontal="center" vertical="center"/>
    </xf>
    <xf numFmtId="0" fontId="5" fillId="8" borderId="20" xfId="1" applyFont="1" applyFill="1" applyBorder="1" applyAlignment="1">
      <alignment horizontal="center" vertical="center"/>
    </xf>
    <xf numFmtId="0" fontId="5" fillId="11" borderId="92" xfId="1" applyFont="1" applyFill="1" applyBorder="1" applyAlignment="1">
      <alignment horizontal="center" vertical="center"/>
    </xf>
    <xf numFmtId="0" fontId="5" fillId="11" borderId="93" xfId="1" applyFont="1" applyFill="1" applyBorder="1" applyAlignment="1">
      <alignment horizontal="center" vertical="center"/>
    </xf>
    <xf numFmtId="0" fontId="5" fillId="14" borderId="98" xfId="1" applyFont="1" applyFill="1" applyBorder="1" applyAlignment="1">
      <alignment horizontal="center" vertical="center"/>
    </xf>
    <xf numFmtId="0" fontId="5" fillId="14" borderId="99" xfId="1" applyFont="1" applyFill="1" applyBorder="1" applyAlignment="1">
      <alignment horizontal="center" vertical="center"/>
    </xf>
    <xf numFmtId="0" fontId="41" fillId="40" borderId="178" xfId="0" applyFont="1" applyFill="1" applyBorder="1" applyAlignment="1">
      <alignment horizontal="center" vertical="center"/>
    </xf>
    <xf numFmtId="0" fontId="41" fillId="40" borderId="174" xfId="0" applyFont="1" applyFill="1" applyBorder="1" applyAlignment="1">
      <alignment horizontal="center" vertical="center"/>
    </xf>
    <xf numFmtId="0" fontId="41" fillId="40" borderId="175" xfId="0" applyFont="1" applyFill="1" applyBorder="1" applyAlignment="1">
      <alignment horizontal="center" vertical="center"/>
    </xf>
    <xf numFmtId="0" fontId="43" fillId="0" borderId="0" xfId="1" applyFont="1" applyAlignment="1">
      <alignment horizontal="center" vertical="center"/>
    </xf>
    <xf numFmtId="0" fontId="28" fillId="57" borderId="178" xfId="0" applyFont="1" applyFill="1" applyBorder="1" applyAlignment="1">
      <alignment horizontal="center" vertical="center"/>
    </xf>
    <xf numFmtId="0" fontId="28" fillId="57" borderId="174" xfId="0" applyFont="1" applyFill="1" applyBorder="1" applyAlignment="1">
      <alignment horizontal="center" vertical="center"/>
    </xf>
    <xf numFmtId="0" fontId="28" fillId="57" borderId="175" xfId="0" applyFont="1" applyFill="1" applyBorder="1" applyAlignment="1">
      <alignment horizontal="center" vertical="center"/>
    </xf>
    <xf numFmtId="0" fontId="28" fillId="59" borderId="177" xfId="1" applyFont="1" applyFill="1" applyBorder="1" applyAlignment="1">
      <alignment horizontal="center" vertical="center"/>
    </xf>
    <xf numFmtId="0" fontId="28" fillId="59" borderId="175" xfId="1" applyFont="1" applyFill="1" applyBorder="1" applyAlignment="1">
      <alignment horizontal="center" vertical="center"/>
    </xf>
    <xf numFmtId="0" fontId="6" fillId="38" borderId="177" xfId="1" applyFont="1" applyFill="1" applyBorder="1" applyAlignment="1">
      <alignment horizontal="center" vertical="center"/>
    </xf>
    <xf numFmtId="0" fontId="6" fillId="38" borderId="175" xfId="1" applyFont="1" applyFill="1" applyBorder="1" applyAlignment="1">
      <alignment horizontal="center" vertical="center"/>
    </xf>
    <xf numFmtId="0" fontId="43" fillId="60" borderId="150" xfId="1" applyFont="1" applyFill="1" applyBorder="1" applyAlignment="1">
      <alignment horizontal="center" vertical="center"/>
    </xf>
    <xf numFmtId="0" fontId="43" fillId="60" borderId="152" xfId="1" applyFont="1" applyFill="1" applyBorder="1" applyAlignment="1">
      <alignment horizontal="center" vertical="center"/>
    </xf>
    <xf numFmtId="0" fontId="43" fillId="60" borderId="151" xfId="1" applyFont="1" applyFill="1" applyBorder="1" applyAlignment="1">
      <alignment horizontal="center" vertical="center"/>
    </xf>
    <xf numFmtId="0" fontId="28" fillId="27" borderId="177" xfId="0" applyFont="1" applyFill="1" applyBorder="1" applyAlignment="1">
      <alignment horizontal="center" vertical="center"/>
    </xf>
    <xf numFmtId="0" fontId="28" fillId="27" borderId="174" xfId="0" applyFont="1" applyFill="1" applyBorder="1" applyAlignment="1">
      <alignment horizontal="center" vertical="center"/>
    </xf>
    <xf numFmtId="0" fontId="28" fillId="27" borderId="175" xfId="0" applyFont="1" applyFill="1" applyBorder="1" applyAlignment="1">
      <alignment horizontal="center" vertical="center"/>
    </xf>
    <xf numFmtId="0" fontId="28" fillId="40" borderId="178" xfId="0" applyFont="1" applyFill="1" applyBorder="1" applyAlignment="1">
      <alignment horizontal="center" vertical="center"/>
    </xf>
    <xf numFmtId="0" fontId="28" fillId="40" borderId="174" xfId="0" applyFont="1" applyFill="1" applyBorder="1" applyAlignment="1">
      <alignment horizontal="center" vertical="center"/>
    </xf>
    <xf numFmtId="0" fontId="28" fillId="40" borderId="175" xfId="0" applyFont="1" applyFill="1" applyBorder="1" applyAlignment="1">
      <alignment horizontal="center" vertical="center"/>
    </xf>
    <xf numFmtId="0" fontId="28" fillId="23" borderId="178" xfId="1" applyFont="1" applyFill="1" applyBorder="1" applyAlignment="1">
      <alignment horizontal="center" vertical="center"/>
    </xf>
    <xf numFmtId="0" fontId="6" fillId="0" borderId="178" xfId="1" applyFont="1" applyBorder="1" applyAlignment="1">
      <alignment horizontal="center" vertical="center"/>
    </xf>
    <xf numFmtId="0" fontId="6" fillId="0" borderId="175" xfId="1" applyFont="1" applyBorder="1" applyAlignment="1">
      <alignment horizontal="center" vertical="center"/>
    </xf>
    <xf numFmtId="0" fontId="28" fillId="59" borderId="178" xfId="1" applyFont="1" applyFill="1" applyBorder="1" applyAlignment="1">
      <alignment horizontal="center" vertical="center"/>
    </xf>
    <xf numFmtId="0" fontId="5" fillId="0" borderId="104" xfId="1" applyFont="1" applyBorder="1" applyAlignment="1">
      <alignment horizontal="center"/>
    </xf>
    <xf numFmtId="0" fontId="5" fillId="0" borderId="109" xfId="1" applyFont="1" applyBorder="1" applyAlignment="1">
      <alignment horizontal="center" wrapText="1"/>
    </xf>
    <xf numFmtId="0" fontId="5" fillId="0" borderId="90" xfId="1" applyFont="1" applyBorder="1" applyAlignment="1">
      <alignment horizontal="center" vertical="center" wrapText="1"/>
    </xf>
    <xf numFmtId="0" fontId="5" fillId="0" borderId="89" xfId="1" applyFont="1" applyBorder="1" applyAlignment="1">
      <alignment horizontal="center" vertical="center" wrapText="1"/>
    </xf>
    <xf numFmtId="0" fontId="5" fillId="0" borderId="88" xfId="1" applyFont="1" applyBorder="1" applyAlignment="1">
      <alignment horizontal="center" vertical="center" wrapText="1"/>
    </xf>
    <xf numFmtId="0" fontId="28" fillId="57" borderId="177" xfId="0" applyFont="1" applyFill="1" applyBorder="1" applyAlignment="1">
      <alignment horizontal="center" vertical="center"/>
    </xf>
    <xf numFmtId="0" fontId="41" fillId="9" borderId="177" xfId="0" applyFont="1" applyFill="1" applyBorder="1" applyAlignment="1">
      <alignment horizontal="center" vertical="center"/>
    </xf>
    <xf numFmtId="0" fontId="41" fillId="9" borderId="175" xfId="0" applyFont="1" applyFill="1" applyBorder="1" applyAlignment="1">
      <alignment horizontal="center" vertical="center"/>
    </xf>
    <xf numFmtId="0" fontId="41" fillId="40" borderId="177" xfId="0" applyFont="1" applyFill="1" applyBorder="1" applyAlignment="1">
      <alignment horizontal="center" vertical="center"/>
    </xf>
    <xf numFmtId="0" fontId="41" fillId="28" borderId="178" xfId="1" applyFont="1" applyFill="1" applyBorder="1" applyAlignment="1">
      <alignment horizontal="center" vertical="center"/>
    </xf>
    <xf numFmtId="0" fontId="41" fillId="28" borderId="174" xfId="1" applyFont="1" applyFill="1" applyBorder="1" applyAlignment="1">
      <alignment horizontal="center" vertical="center"/>
    </xf>
    <xf numFmtId="0" fontId="41" fillId="28" borderId="175" xfId="1" applyFont="1" applyFill="1" applyBorder="1" applyAlignment="1">
      <alignment horizontal="center" vertical="center"/>
    </xf>
    <xf numFmtId="0" fontId="6" fillId="38" borderId="178" xfId="1" applyFont="1" applyFill="1" applyBorder="1" applyAlignment="1">
      <alignment horizontal="center" vertical="center"/>
    </xf>
    <xf numFmtId="0" fontId="6" fillId="38" borderId="174" xfId="1" applyFont="1" applyFill="1" applyBorder="1" applyAlignment="1">
      <alignment horizontal="center" vertical="center"/>
    </xf>
    <xf numFmtId="0" fontId="5" fillId="47" borderId="37" xfId="1" applyFont="1" applyFill="1" applyBorder="1" applyAlignment="1">
      <alignment horizontal="center" vertical="center"/>
    </xf>
    <xf numFmtId="0" fontId="5" fillId="47" borderId="36" xfId="1" applyFont="1" applyFill="1" applyBorder="1" applyAlignment="1">
      <alignment horizontal="center" vertical="center"/>
    </xf>
    <xf numFmtId="0" fontId="5" fillId="47" borderId="51" xfId="1" applyFont="1" applyFill="1" applyBorder="1" applyAlignment="1">
      <alignment horizontal="center" vertical="center"/>
    </xf>
    <xf numFmtId="0" fontId="4" fillId="16" borderId="97" xfId="1" applyFill="1" applyBorder="1" applyAlignment="1">
      <alignment horizontal="center"/>
    </xf>
    <xf numFmtId="0" fontId="28" fillId="40" borderId="172" xfId="0" applyFont="1" applyFill="1" applyBorder="1" applyAlignment="1">
      <alignment horizontal="center" vertical="center"/>
    </xf>
    <xf numFmtId="0" fontId="28" fillId="0" borderId="117" xfId="0" applyFont="1" applyBorder="1" applyAlignment="1">
      <alignment horizontal="center" vertical="center"/>
    </xf>
    <xf numFmtId="0" fontId="28" fillId="0" borderId="116" xfId="0" applyFont="1" applyBorder="1" applyAlignment="1">
      <alignment horizontal="center" vertical="center"/>
    </xf>
    <xf numFmtId="0" fontId="28" fillId="0" borderId="118" xfId="0" applyFont="1" applyBorder="1" applyAlignment="1">
      <alignment horizontal="center" vertical="center"/>
    </xf>
    <xf numFmtId="0" fontId="28" fillId="27" borderId="117" xfId="0" applyFont="1" applyFill="1" applyBorder="1" applyAlignment="1">
      <alignment horizontal="center" vertical="center"/>
    </xf>
    <xf numFmtId="0" fontId="28" fillId="27" borderId="118" xfId="0" applyFont="1" applyFill="1" applyBorder="1" applyAlignment="1">
      <alignment horizontal="center" vertical="center"/>
    </xf>
    <xf numFmtId="17" fontId="5" fillId="0" borderId="0" xfId="1" applyNumberFormat="1" applyFont="1" applyAlignment="1">
      <alignment horizontal="center"/>
    </xf>
    <xf numFmtId="0" fontId="5" fillId="0" borderId="0" xfId="1" applyFont="1" applyAlignment="1">
      <alignment horizontal="center"/>
    </xf>
    <xf numFmtId="0" fontId="41" fillId="0" borderId="117" xfId="1" applyFont="1" applyBorder="1" applyAlignment="1">
      <alignment horizontal="center" vertical="center"/>
    </xf>
    <xf numFmtId="0" fontId="41" fillId="0" borderId="116" xfId="1" applyFont="1" applyBorder="1" applyAlignment="1">
      <alignment horizontal="center" vertical="center"/>
    </xf>
    <xf numFmtId="0" fontId="41" fillId="0" borderId="118" xfId="1" applyFont="1" applyBorder="1" applyAlignment="1">
      <alignment horizontal="center" vertical="center"/>
    </xf>
    <xf numFmtId="0" fontId="28" fillId="23" borderId="180" xfId="1" applyFont="1" applyFill="1" applyBorder="1" applyAlignment="1">
      <alignment horizontal="center" vertical="center"/>
    </xf>
    <xf numFmtId="0" fontId="41" fillId="59" borderId="92" xfId="1" applyFont="1" applyFill="1" applyBorder="1" applyAlignment="1">
      <alignment horizontal="center" vertical="center"/>
    </xf>
    <xf numFmtId="0" fontId="41" fillId="59" borderId="175" xfId="1" applyFont="1" applyFill="1" applyBorder="1" applyAlignment="1">
      <alignment horizontal="center" vertical="center"/>
    </xf>
    <xf numFmtId="0" fontId="6" fillId="38" borderId="176" xfId="1" applyFont="1" applyFill="1" applyBorder="1" applyAlignment="1">
      <alignment horizontal="center" vertical="center"/>
    </xf>
    <xf numFmtId="0" fontId="28" fillId="0" borderId="180" xfId="0" applyFont="1" applyBorder="1" applyAlignment="1">
      <alignment horizontal="center" vertical="center"/>
    </xf>
    <xf numFmtId="0" fontId="28" fillId="0" borderId="175" xfId="0" applyFont="1" applyBorder="1" applyAlignment="1">
      <alignment horizontal="center" vertical="center"/>
    </xf>
    <xf numFmtId="0" fontId="41" fillId="28" borderId="179" xfId="1" applyFont="1" applyFill="1" applyBorder="1" applyAlignment="1">
      <alignment horizontal="center" vertical="center"/>
    </xf>
    <xf numFmtId="0" fontId="4" fillId="16" borderId="19" xfId="1" applyFill="1" applyBorder="1" applyAlignment="1">
      <alignment horizontal="center"/>
    </xf>
    <xf numFmtId="0" fontId="28" fillId="23" borderId="126" xfId="1" applyFont="1" applyFill="1" applyBorder="1" applyAlignment="1">
      <alignment horizontal="center" vertical="center"/>
    </xf>
    <xf numFmtId="0" fontId="28" fillId="63" borderId="175" xfId="0" applyFont="1" applyFill="1" applyBorder="1" applyAlignment="1">
      <alignment horizontal="center" vertical="center"/>
    </xf>
    <xf numFmtId="0" fontId="41" fillId="0" borderId="92" xfId="0" applyFont="1" applyBorder="1" applyAlignment="1">
      <alignment horizontal="center" vertical="center"/>
    </xf>
    <xf numFmtId="0" fontId="41" fillId="0" borderId="174" xfId="0" applyFont="1" applyBorder="1" applyAlignment="1">
      <alignment horizontal="center" vertical="center"/>
    </xf>
    <xf numFmtId="0" fontId="41" fillId="0" borderId="175" xfId="0" applyFont="1" applyBorder="1" applyAlignment="1">
      <alignment horizontal="center" vertical="center"/>
    </xf>
    <xf numFmtId="0" fontId="6" fillId="0" borderId="126" xfId="1" applyFont="1" applyBorder="1" applyAlignment="1">
      <alignment horizontal="center" vertical="center"/>
    </xf>
    <xf numFmtId="0" fontId="41" fillId="28" borderId="126" xfId="1" applyFont="1" applyFill="1" applyBorder="1" applyAlignment="1">
      <alignment horizontal="center" vertical="center"/>
    </xf>
    <xf numFmtId="0" fontId="28" fillId="63" borderId="174" xfId="0" applyFont="1" applyFill="1" applyBorder="1" applyAlignment="1">
      <alignment horizontal="center" vertical="center"/>
    </xf>
    <xf numFmtId="0" fontId="58" fillId="11" borderId="153" xfId="1" applyFont="1" applyFill="1" applyBorder="1" applyAlignment="1">
      <alignment horizontal="center" vertical="center"/>
    </xf>
    <xf numFmtId="0" fontId="58" fillId="11" borderId="152" xfId="1" applyFont="1" applyFill="1" applyBorder="1" applyAlignment="1">
      <alignment horizontal="center" vertical="center"/>
    </xf>
    <xf numFmtId="0" fontId="58" fillId="11" borderId="151" xfId="1" applyFont="1" applyFill="1" applyBorder="1" applyAlignment="1">
      <alignment horizontal="center" vertical="center"/>
    </xf>
    <xf numFmtId="0" fontId="41" fillId="0" borderId="126" xfId="0" applyFont="1" applyBorder="1" applyAlignment="1">
      <alignment horizontal="center" vertical="center"/>
    </xf>
    <xf numFmtId="0" fontId="41" fillId="40" borderId="126" xfId="0" applyFont="1" applyFill="1" applyBorder="1" applyAlignment="1">
      <alignment horizontal="center" vertical="center"/>
    </xf>
    <xf numFmtId="0" fontId="41" fillId="40" borderId="181" xfId="0" applyFont="1" applyFill="1" applyBorder="1" applyAlignment="1">
      <alignment horizontal="center" vertical="center"/>
    </xf>
    <xf numFmtId="0" fontId="28" fillId="0" borderId="126" xfId="0" applyFont="1" applyBorder="1" applyAlignment="1">
      <alignment horizontal="center" vertical="center"/>
    </xf>
    <xf numFmtId="0" fontId="28" fillId="0" borderId="128" xfId="0" applyFont="1" applyBorder="1" applyAlignment="1">
      <alignment horizontal="center" vertical="center"/>
    </xf>
    <xf numFmtId="0" fontId="28" fillId="0" borderId="110" xfId="0" applyFont="1" applyBorder="1" applyAlignment="1">
      <alignment horizontal="center" vertical="center"/>
    </xf>
    <xf numFmtId="0" fontId="28" fillId="38" borderId="124" xfId="1" applyFont="1" applyFill="1" applyBorder="1" applyAlignment="1">
      <alignment horizontal="center" vertical="center"/>
    </xf>
    <xf numFmtId="0" fontId="28" fillId="38" borderId="116" xfId="1" applyFont="1" applyFill="1" applyBorder="1" applyAlignment="1">
      <alignment horizontal="center" vertical="center"/>
    </xf>
    <xf numFmtId="0" fontId="28" fillId="38" borderId="125" xfId="1" applyFont="1" applyFill="1" applyBorder="1" applyAlignment="1">
      <alignment horizontal="center" vertical="center"/>
    </xf>
    <xf numFmtId="0" fontId="28" fillId="0" borderId="127" xfId="0" applyFont="1" applyBorder="1" applyAlignment="1">
      <alignment horizontal="center" vertical="center"/>
    </xf>
    <xf numFmtId="0" fontId="28" fillId="40" borderId="92" xfId="0" applyFont="1" applyFill="1" applyBorder="1" applyAlignment="1">
      <alignment horizontal="center" vertical="center"/>
    </xf>
    <xf numFmtId="0" fontId="28" fillId="40" borderId="100" xfId="0" applyFont="1" applyFill="1" applyBorder="1" applyAlignment="1">
      <alignment horizontal="center" vertical="center"/>
    </xf>
    <xf numFmtId="0" fontId="28" fillId="40" borderId="101" xfId="0" applyFont="1" applyFill="1" applyBorder="1" applyAlignment="1">
      <alignment horizontal="center" vertical="center"/>
    </xf>
    <xf numFmtId="0" fontId="9" fillId="0" borderId="0" xfId="1" applyFont="1" applyAlignment="1">
      <alignment horizontal="center" vertical="center"/>
    </xf>
    <xf numFmtId="0" fontId="6" fillId="38" borderId="126" xfId="1" applyFont="1" applyFill="1" applyBorder="1" applyAlignment="1">
      <alignment horizontal="center" vertical="center"/>
    </xf>
    <xf numFmtId="0" fontId="28" fillId="63" borderId="179" xfId="0" applyFont="1" applyFill="1" applyBorder="1" applyAlignment="1">
      <alignment horizontal="center" vertical="center"/>
    </xf>
    <xf numFmtId="0" fontId="6" fillId="22" borderId="182" xfId="1" applyFont="1" applyFill="1" applyBorder="1" applyAlignment="1">
      <alignment horizontal="center" vertical="center"/>
    </xf>
    <xf numFmtId="0" fontId="6" fillId="22" borderId="174" xfId="1" applyFont="1" applyFill="1" applyBorder="1" applyAlignment="1">
      <alignment horizontal="center" vertical="center"/>
    </xf>
    <xf numFmtId="0" fontId="6" fillId="22" borderId="175" xfId="1" applyFont="1" applyFill="1" applyBorder="1" applyAlignment="1">
      <alignment horizontal="center" vertical="center"/>
    </xf>
    <xf numFmtId="0" fontId="6" fillId="22" borderId="126" xfId="1" applyFont="1" applyFill="1" applyBorder="1" applyAlignment="1">
      <alignment horizontal="center" vertical="center"/>
    </xf>
    <xf numFmtId="0" fontId="4" fillId="22" borderId="128" xfId="1" applyFill="1" applyBorder="1" applyAlignment="1">
      <alignment horizontal="center" vertical="center"/>
    </xf>
    <xf numFmtId="0" fontId="4" fillId="22" borderId="127" xfId="1" applyFill="1" applyBorder="1" applyAlignment="1">
      <alignment horizontal="center" vertical="center"/>
    </xf>
    <xf numFmtId="0" fontId="4" fillId="38" borderId="126" xfId="1" applyFill="1" applyBorder="1" applyAlignment="1">
      <alignment horizontal="center"/>
    </xf>
    <xf numFmtId="0" fontId="4" fillId="38" borderId="128" xfId="1" applyFill="1" applyBorder="1" applyAlignment="1">
      <alignment horizontal="center"/>
    </xf>
    <xf numFmtId="0" fontId="4" fillId="38" borderId="127" xfId="1" applyFill="1" applyBorder="1" applyAlignment="1">
      <alignment horizontal="center"/>
    </xf>
    <xf numFmtId="0" fontId="47" fillId="0" borderId="150" xfId="0" applyFont="1" applyBorder="1" applyAlignment="1">
      <alignment horizontal="center" vertical="center"/>
    </xf>
    <xf numFmtId="0" fontId="47" fillId="0" borderId="151" xfId="0" applyFont="1" applyBorder="1" applyAlignment="1">
      <alignment horizontal="center" vertical="center"/>
    </xf>
    <xf numFmtId="0" fontId="28" fillId="27" borderId="150" xfId="0" applyFont="1" applyFill="1" applyBorder="1" applyAlignment="1">
      <alignment horizontal="center" vertical="center"/>
    </xf>
    <xf numFmtId="0" fontId="28" fillId="27" borderId="152" xfId="0" applyFont="1" applyFill="1" applyBorder="1" applyAlignment="1">
      <alignment horizontal="center" vertical="center"/>
    </xf>
    <xf numFmtId="0" fontId="28" fillId="27" borderId="151" xfId="0" applyFont="1" applyFill="1" applyBorder="1" applyAlignment="1">
      <alignment horizontal="center" vertical="center"/>
    </xf>
    <xf numFmtId="0" fontId="41" fillId="40" borderId="128" xfId="0" applyFont="1" applyFill="1" applyBorder="1" applyAlignment="1">
      <alignment horizontal="center" vertical="center"/>
    </xf>
    <xf numFmtId="0" fontId="28" fillId="0" borderId="126" xfId="1" applyFont="1" applyBorder="1" applyAlignment="1">
      <alignment horizontal="center" vertical="center"/>
    </xf>
    <xf numFmtId="0" fontId="28" fillId="0" borderId="127" xfId="1" applyFont="1" applyBorder="1" applyAlignment="1">
      <alignment horizontal="center" vertical="center"/>
    </xf>
    <xf numFmtId="0" fontId="47" fillId="0" borderId="126" xfId="1" applyFont="1" applyBorder="1" applyAlignment="1">
      <alignment horizontal="center" vertical="center"/>
    </xf>
    <xf numFmtId="0" fontId="47" fillId="0" borderId="127" xfId="1" applyFont="1" applyBorder="1" applyAlignment="1">
      <alignment horizontal="center" vertical="center"/>
    </xf>
    <xf numFmtId="0" fontId="47" fillId="0" borderId="126" xfId="0" applyFont="1" applyBorder="1" applyAlignment="1">
      <alignment horizontal="center" vertical="center"/>
    </xf>
    <xf numFmtId="0" fontId="47" fillId="0" borderId="127" xfId="0" applyFont="1" applyBorder="1" applyAlignment="1">
      <alignment horizontal="center" vertical="center"/>
    </xf>
    <xf numFmtId="0" fontId="41" fillId="39" borderId="150" xfId="0" applyFont="1" applyFill="1" applyBorder="1" applyAlignment="1">
      <alignment horizontal="center" vertical="center"/>
    </xf>
    <xf numFmtId="0" fontId="41" fillId="39" borderId="152" xfId="0" applyFont="1" applyFill="1" applyBorder="1" applyAlignment="1">
      <alignment horizontal="center" vertical="center"/>
    </xf>
    <xf numFmtId="0" fontId="41" fillId="39" borderId="151" xfId="0" applyFont="1" applyFill="1" applyBorder="1" applyAlignment="1">
      <alignment horizontal="center" vertical="center"/>
    </xf>
    <xf numFmtId="0" fontId="50" fillId="0" borderId="150" xfId="1" applyFont="1" applyBorder="1" applyAlignment="1">
      <alignment horizontal="center" vertical="center"/>
    </xf>
    <xf numFmtId="0" fontId="50" fillId="0" borderId="152" xfId="1" applyFont="1" applyBorder="1" applyAlignment="1">
      <alignment horizontal="center" vertical="center"/>
    </xf>
    <xf numFmtId="0" fontId="50" fillId="0" borderId="151" xfId="1" applyFont="1" applyBorder="1" applyAlignment="1">
      <alignment horizontal="center" vertical="center"/>
    </xf>
    <xf numFmtId="0" fontId="41" fillId="27" borderId="150" xfId="0" applyFont="1" applyFill="1" applyBorder="1" applyAlignment="1">
      <alignment horizontal="center" vertical="center"/>
    </xf>
    <xf numFmtId="0" fontId="41" fillId="27" borderId="152" xfId="0" applyFont="1" applyFill="1" applyBorder="1" applyAlignment="1">
      <alignment horizontal="center" vertical="center"/>
    </xf>
    <xf numFmtId="0" fontId="41" fillId="27" borderId="151" xfId="0" applyFont="1" applyFill="1" applyBorder="1" applyAlignment="1">
      <alignment horizontal="center" vertical="center"/>
    </xf>
    <xf numFmtId="0" fontId="50" fillId="0" borderId="126" xfId="1" applyFont="1" applyBorder="1" applyAlignment="1">
      <alignment horizontal="center" vertical="center"/>
    </xf>
    <xf numFmtId="0" fontId="50" fillId="0" borderId="128" xfId="1" applyFont="1" applyBorder="1" applyAlignment="1">
      <alignment horizontal="center" vertical="center"/>
    </xf>
    <xf numFmtId="0" fontId="50" fillId="0" borderId="127" xfId="1" applyFont="1" applyBorder="1" applyAlignment="1">
      <alignment horizontal="center" vertical="center"/>
    </xf>
    <xf numFmtId="0" fontId="6" fillId="16" borderId="150" xfId="1" applyFont="1" applyFill="1" applyBorder="1" applyAlignment="1">
      <alignment horizontal="center" vertical="center"/>
    </xf>
    <xf numFmtId="0" fontId="6" fillId="16" borderId="152" xfId="1" applyFont="1" applyFill="1" applyBorder="1" applyAlignment="1">
      <alignment horizontal="center" vertical="center"/>
    </xf>
    <xf numFmtId="0" fontId="6" fillId="16" borderId="151" xfId="1" applyFont="1" applyFill="1" applyBorder="1" applyAlignment="1">
      <alignment horizontal="center" vertical="center"/>
    </xf>
    <xf numFmtId="0" fontId="41" fillId="39" borderId="126" xfId="0" applyFont="1" applyFill="1" applyBorder="1" applyAlignment="1">
      <alignment horizontal="center" vertical="center"/>
    </xf>
    <xf numFmtId="0" fontId="41" fillId="39" borderId="128" xfId="0" applyFont="1" applyFill="1" applyBorder="1" applyAlignment="1">
      <alignment horizontal="center" vertical="center"/>
    </xf>
    <xf numFmtId="0" fontId="41" fillId="39" borderId="127" xfId="0" applyFont="1" applyFill="1" applyBorder="1" applyAlignment="1">
      <alignment horizontal="center" vertical="center"/>
    </xf>
    <xf numFmtId="0" fontId="28" fillId="0" borderId="150" xfId="0" applyFont="1" applyBorder="1" applyAlignment="1">
      <alignment horizontal="center" vertical="center"/>
    </xf>
    <xf numFmtId="0" fontId="28" fillId="0" borderId="152" xfId="0" applyFont="1" applyBorder="1" applyAlignment="1">
      <alignment horizontal="center" vertical="center"/>
    </xf>
    <xf numFmtId="0" fontId="28" fillId="0" borderId="151" xfId="0" applyFont="1" applyBorder="1" applyAlignment="1">
      <alignment horizontal="center" vertical="center"/>
    </xf>
    <xf numFmtId="0" fontId="28" fillId="0" borderId="150" xfId="1" applyFont="1" applyBorder="1" applyAlignment="1">
      <alignment horizontal="center" vertical="center"/>
    </xf>
    <xf numFmtId="0" fontId="28" fillId="0" borderId="151" xfId="1" applyFont="1" applyBorder="1" applyAlignment="1">
      <alignment horizontal="center" vertical="center"/>
    </xf>
    <xf numFmtId="0" fontId="47" fillId="0" borderId="150" xfId="1" applyFont="1" applyBorder="1" applyAlignment="1">
      <alignment horizontal="center" vertical="center"/>
    </xf>
    <xf numFmtId="0" fontId="47" fillId="0" borderId="151" xfId="1" applyFont="1" applyBorder="1" applyAlignment="1">
      <alignment horizontal="center" vertical="center"/>
    </xf>
    <xf numFmtId="0" fontId="41" fillId="0" borderId="150" xfId="0" applyFont="1" applyBorder="1" applyAlignment="1">
      <alignment horizontal="center" vertical="center"/>
    </xf>
    <xf numFmtId="0" fontId="41" fillId="0" borderId="152" xfId="0" applyFont="1" applyBorder="1" applyAlignment="1">
      <alignment horizontal="center" vertical="center"/>
    </xf>
    <xf numFmtId="0" fontId="41" fillId="0" borderId="151" xfId="0" applyFont="1" applyBorder="1" applyAlignment="1">
      <alignment horizontal="center" vertical="center"/>
    </xf>
    <xf numFmtId="0" fontId="28" fillId="24" borderId="92" xfId="1" applyFont="1" applyFill="1" applyBorder="1" applyAlignment="1">
      <alignment horizontal="center"/>
    </xf>
    <xf numFmtId="0" fontId="28" fillId="24" borderId="86" xfId="1" applyFont="1" applyFill="1" applyBorder="1" applyAlignment="1">
      <alignment horizontal="center"/>
    </xf>
    <xf numFmtId="0" fontId="28" fillId="24" borderId="88" xfId="1" applyFont="1" applyFill="1" applyBorder="1" applyAlignment="1">
      <alignment horizontal="center"/>
    </xf>
    <xf numFmtId="0" fontId="28" fillId="42" borderId="37" xfId="1" applyFont="1" applyFill="1" applyBorder="1" applyAlignment="1">
      <alignment horizontal="center" vertical="center"/>
    </xf>
    <xf numFmtId="0" fontId="28" fillId="42" borderId="36" xfId="1" applyFont="1" applyFill="1" applyBorder="1" applyAlignment="1">
      <alignment horizontal="center" vertical="center"/>
    </xf>
    <xf numFmtId="0" fontId="28" fillId="42" borderId="86" xfId="1" applyFont="1" applyFill="1" applyBorder="1" applyAlignment="1">
      <alignment horizontal="center" vertical="center"/>
    </xf>
    <xf numFmtId="0" fontId="28" fillId="53" borderId="92" xfId="0" applyFont="1" applyFill="1" applyBorder="1" applyAlignment="1">
      <alignment horizontal="center" vertical="center"/>
    </xf>
    <xf numFmtId="0" fontId="28" fillId="53" borderId="86" xfId="0" applyFont="1" applyFill="1" applyBorder="1" applyAlignment="1">
      <alignment horizontal="center" vertical="center"/>
    </xf>
    <xf numFmtId="0" fontId="28" fillId="53" borderId="84" xfId="0" applyFont="1" applyFill="1" applyBorder="1" applyAlignment="1">
      <alignment horizontal="center" vertical="center"/>
    </xf>
    <xf numFmtId="0" fontId="28" fillId="53" borderId="126" xfId="0" applyFont="1" applyFill="1" applyBorder="1" applyAlignment="1">
      <alignment horizontal="center" vertical="center"/>
    </xf>
    <xf numFmtId="0" fontId="28" fillId="53" borderId="128" xfId="0" applyFont="1" applyFill="1" applyBorder="1" applyAlignment="1">
      <alignment horizontal="center" vertical="center"/>
    </xf>
    <xf numFmtId="0" fontId="28" fillId="53" borderId="142" xfId="0" applyFont="1" applyFill="1" applyBorder="1" applyAlignment="1">
      <alignment horizontal="center" vertical="center"/>
    </xf>
    <xf numFmtId="0" fontId="31" fillId="30" borderId="44" xfId="0" applyFont="1" applyFill="1" applyBorder="1" applyAlignment="1">
      <alignment horizontal="center" vertical="center" wrapText="1"/>
    </xf>
    <xf numFmtId="0" fontId="31" fillId="30" borderId="47" xfId="0" applyFont="1" applyFill="1" applyBorder="1" applyAlignment="1">
      <alignment horizontal="center" vertical="center" wrapText="1"/>
    </xf>
    <xf numFmtId="0" fontId="23" fillId="0" borderId="44" xfId="0" applyFont="1" applyBorder="1" applyAlignment="1">
      <alignment horizontal="center" vertical="center" wrapText="1"/>
    </xf>
    <xf numFmtId="0" fontId="23" fillId="0" borderId="47" xfId="0" applyFont="1" applyBorder="1" applyAlignment="1">
      <alignment horizontal="center" vertical="center" wrapText="1"/>
    </xf>
  </cellXfs>
  <cellStyles count="963">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xfId="92" builtinId="8" hidden="1"/>
    <cellStyle name="Lien hypertexte" xfId="94" builtinId="8" hidden="1"/>
    <cellStyle name="Lien hypertexte" xfId="96" builtinId="8" hidden="1"/>
    <cellStyle name="Lien hypertexte" xfId="98" builtinId="8" hidden="1"/>
    <cellStyle name="Lien hypertexte" xfId="100" builtinId="8" hidden="1"/>
    <cellStyle name="Lien hypertexte" xfId="102" builtinId="8" hidden="1"/>
    <cellStyle name="Lien hypertexte" xfId="104" builtinId="8" hidden="1"/>
    <cellStyle name="Lien hypertexte" xfId="106" builtinId="8" hidden="1"/>
    <cellStyle name="Lien hypertexte" xfId="108" builtinId="8" hidden="1"/>
    <cellStyle name="Lien hypertexte" xfId="110" builtinId="8" hidden="1"/>
    <cellStyle name="Lien hypertexte" xfId="112" builtinId="8" hidden="1"/>
    <cellStyle name="Lien hypertexte" xfId="114" builtinId="8" hidden="1"/>
    <cellStyle name="Lien hypertexte" xfId="116" builtinId="8" hidden="1"/>
    <cellStyle name="Lien hypertexte" xfId="118" builtinId="8" hidden="1"/>
    <cellStyle name="Lien hypertexte" xfId="120" builtinId="8" hidden="1"/>
    <cellStyle name="Lien hypertexte" xfId="122" builtinId="8" hidden="1"/>
    <cellStyle name="Lien hypertexte" xfId="124" builtinId="8" hidden="1"/>
    <cellStyle name="Lien hypertexte" xfId="126" builtinId="8" hidden="1"/>
    <cellStyle name="Lien hypertexte" xfId="128" builtinId="8" hidden="1"/>
    <cellStyle name="Lien hypertexte" xfId="130" builtinId="8" hidden="1"/>
    <cellStyle name="Lien hypertexte" xfId="132" builtinId="8" hidden="1"/>
    <cellStyle name="Lien hypertexte" xfId="134" builtinId="8" hidden="1"/>
    <cellStyle name="Lien hypertexte" xfId="136" builtinId="8" hidden="1"/>
    <cellStyle name="Lien hypertexte" xfId="138" builtinId="8" hidden="1"/>
    <cellStyle name="Lien hypertexte" xfId="140" builtinId="8" hidden="1"/>
    <cellStyle name="Lien hypertexte" xfId="142" builtinId="8" hidden="1"/>
    <cellStyle name="Lien hypertexte" xfId="144" builtinId="8" hidden="1"/>
    <cellStyle name="Lien hypertexte" xfId="146" builtinId="8" hidden="1"/>
    <cellStyle name="Lien hypertexte" xfId="148" builtinId="8" hidden="1"/>
    <cellStyle name="Lien hypertexte" xfId="150" builtinId="8" hidden="1"/>
    <cellStyle name="Lien hypertexte" xfId="152" builtinId="8" hidden="1"/>
    <cellStyle name="Lien hypertexte" xfId="154" builtinId="8" hidden="1"/>
    <cellStyle name="Lien hypertexte" xfId="156" builtinId="8" hidden="1"/>
    <cellStyle name="Lien hypertexte" xfId="158" builtinId="8" hidden="1"/>
    <cellStyle name="Lien hypertexte" xfId="160" builtinId="8" hidden="1"/>
    <cellStyle name="Lien hypertexte" xfId="162" builtinId="8" hidden="1"/>
    <cellStyle name="Lien hypertexte" xfId="164" builtinId="8" hidden="1"/>
    <cellStyle name="Lien hypertexte" xfId="166" builtinId="8" hidden="1"/>
    <cellStyle name="Lien hypertexte" xfId="168" builtinId="8" hidden="1"/>
    <cellStyle name="Lien hypertexte" xfId="170" builtinId="8" hidden="1"/>
    <cellStyle name="Lien hypertexte" xfId="172" builtinId="8" hidden="1"/>
    <cellStyle name="Lien hypertexte" xfId="174" builtinId="8" hidden="1"/>
    <cellStyle name="Lien hypertexte" xfId="176" builtinId="8" hidden="1"/>
    <cellStyle name="Lien hypertexte" xfId="178" builtinId="8" hidden="1"/>
    <cellStyle name="Lien hypertexte" xfId="180" builtinId="8" hidden="1"/>
    <cellStyle name="Lien hypertexte" xfId="182" builtinId="8" hidden="1"/>
    <cellStyle name="Lien hypertexte" xfId="184" builtinId="8" hidden="1"/>
    <cellStyle name="Lien hypertexte" xfId="186" builtinId="8" hidden="1"/>
    <cellStyle name="Lien hypertexte" xfId="188" builtinId="8" hidden="1"/>
    <cellStyle name="Lien hypertexte" xfId="190" builtinId="8" hidden="1"/>
    <cellStyle name="Lien hypertexte" xfId="192" builtinId="8" hidden="1"/>
    <cellStyle name="Lien hypertexte" xfId="194" builtinId="8" hidden="1"/>
    <cellStyle name="Lien hypertexte" xfId="196" builtinId="8" hidden="1"/>
    <cellStyle name="Lien hypertexte" xfId="198" builtinId="8" hidden="1"/>
    <cellStyle name="Lien hypertexte" xfId="200" builtinId="8" hidden="1"/>
    <cellStyle name="Lien hypertexte" xfId="202" builtinId="8" hidden="1"/>
    <cellStyle name="Lien hypertexte" xfId="204" builtinId="8" hidden="1"/>
    <cellStyle name="Lien hypertexte" xfId="206" builtinId="8" hidden="1"/>
    <cellStyle name="Lien hypertexte" xfId="208" builtinId="8" hidden="1"/>
    <cellStyle name="Lien hypertexte" xfId="210" builtinId="8" hidden="1"/>
    <cellStyle name="Lien hypertexte" xfId="212" builtinId="8" hidden="1"/>
    <cellStyle name="Lien hypertexte" xfId="214" builtinId="8" hidden="1"/>
    <cellStyle name="Lien hypertexte" xfId="216" builtinId="8" hidden="1"/>
    <cellStyle name="Lien hypertexte" xfId="218" builtinId="8" hidden="1"/>
    <cellStyle name="Lien hypertexte" xfId="220" builtinId="8" hidden="1"/>
    <cellStyle name="Lien hypertexte" xfId="222" builtinId="8" hidden="1"/>
    <cellStyle name="Lien hypertexte" xfId="224" builtinId="8" hidden="1"/>
    <cellStyle name="Lien hypertexte" xfId="226" builtinId="8" hidden="1"/>
    <cellStyle name="Lien hypertexte" xfId="228" builtinId="8" hidden="1"/>
    <cellStyle name="Lien hypertexte" xfId="230" builtinId="8" hidden="1"/>
    <cellStyle name="Lien hypertexte" xfId="232" builtinId="8" hidden="1"/>
    <cellStyle name="Lien hypertexte" xfId="234" builtinId="8" hidden="1"/>
    <cellStyle name="Lien hypertexte" xfId="236" builtinId="8" hidden="1"/>
    <cellStyle name="Lien hypertexte" xfId="238" builtinId="8" hidden="1"/>
    <cellStyle name="Lien hypertexte" xfId="240" builtinId="8" hidden="1"/>
    <cellStyle name="Lien hypertexte" xfId="242" builtinId="8" hidden="1"/>
    <cellStyle name="Lien hypertexte" xfId="244" builtinId="8" hidden="1"/>
    <cellStyle name="Lien hypertexte" xfId="246" builtinId="8" hidden="1"/>
    <cellStyle name="Lien hypertexte" xfId="248" builtinId="8" hidden="1"/>
    <cellStyle name="Lien hypertexte" xfId="250" builtinId="8" hidden="1"/>
    <cellStyle name="Lien hypertexte" xfId="252" builtinId="8" hidden="1"/>
    <cellStyle name="Lien hypertexte" xfId="254" builtinId="8" hidden="1"/>
    <cellStyle name="Lien hypertexte" xfId="256" builtinId="8" hidden="1"/>
    <cellStyle name="Lien hypertexte" xfId="258" builtinId="8" hidden="1"/>
    <cellStyle name="Lien hypertexte" xfId="260" builtinId="8" hidden="1"/>
    <cellStyle name="Lien hypertexte" xfId="262" builtinId="8" hidden="1"/>
    <cellStyle name="Lien hypertexte" xfId="264" builtinId="8" hidden="1"/>
    <cellStyle name="Lien hypertexte" xfId="266" builtinId="8" hidden="1"/>
    <cellStyle name="Lien hypertexte" xfId="268" builtinId="8" hidden="1"/>
    <cellStyle name="Lien hypertexte" xfId="270" builtinId="8" hidden="1"/>
    <cellStyle name="Lien hypertexte" xfId="272" builtinId="8" hidden="1"/>
    <cellStyle name="Lien hypertexte" xfId="274" builtinId="8" hidden="1"/>
    <cellStyle name="Lien hypertexte" xfId="276" builtinId="8" hidden="1"/>
    <cellStyle name="Lien hypertexte" xfId="278" builtinId="8" hidden="1"/>
    <cellStyle name="Lien hypertexte" xfId="280" builtinId="8" hidden="1"/>
    <cellStyle name="Lien hypertexte" xfId="282" builtinId="8" hidden="1"/>
    <cellStyle name="Lien hypertexte" xfId="284" builtinId="8" hidden="1"/>
    <cellStyle name="Lien hypertexte" xfId="286" builtinId="8" hidden="1"/>
    <cellStyle name="Lien hypertexte" xfId="288" builtinId="8" hidden="1"/>
    <cellStyle name="Lien hypertexte" xfId="290" builtinId="8" hidden="1"/>
    <cellStyle name="Lien hypertexte" xfId="292" builtinId="8" hidden="1"/>
    <cellStyle name="Lien hypertexte" xfId="294" builtinId="8" hidden="1"/>
    <cellStyle name="Lien hypertexte" xfId="296" builtinId="8" hidden="1"/>
    <cellStyle name="Lien hypertexte" xfId="298" builtinId="8" hidden="1"/>
    <cellStyle name="Lien hypertexte" xfId="300" builtinId="8" hidden="1"/>
    <cellStyle name="Lien hypertexte" xfId="302" builtinId="8" hidden="1"/>
    <cellStyle name="Lien hypertexte" xfId="304" builtinId="8" hidden="1"/>
    <cellStyle name="Lien hypertexte" xfId="306" builtinId="8" hidden="1"/>
    <cellStyle name="Lien hypertexte" xfId="308" builtinId="8" hidden="1"/>
    <cellStyle name="Lien hypertexte" xfId="310" builtinId="8" hidden="1"/>
    <cellStyle name="Lien hypertexte" xfId="312" builtinId="8" hidden="1"/>
    <cellStyle name="Lien hypertexte" xfId="314" builtinId="8" hidden="1"/>
    <cellStyle name="Lien hypertexte" xfId="316" builtinId="8" hidden="1"/>
    <cellStyle name="Lien hypertexte" xfId="318" builtinId="8" hidden="1"/>
    <cellStyle name="Lien hypertexte" xfId="320" builtinId="8" hidden="1"/>
    <cellStyle name="Lien hypertexte" xfId="322" builtinId="8" hidden="1"/>
    <cellStyle name="Lien hypertexte" xfId="324" builtinId="8" hidden="1"/>
    <cellStyle name="Lien hypertexte" xfId="326" builtinId="8" hidden="1"/>
    <cellStyle name="Lien hypertexte" xfId="328" builtinId="8" hidden="1"/>
    <cellStyle name="Lien hypertexte" xfId="330" builtinId="8" hidden="1"/>
    <cellStyle name="Lien hypertexte" xfId="332" builtinId="8" hidden="1"/>
    <cellStyle name="Lien hypertexte" xfId="334" builtinId="8" hidden="1"/>
    <cellStyle name="Lien hypertexte" xfId="336" builtinId="8" hidden="1"/>
    <cellStyle name="Lien hypertexte" xfId="338" builtinId="8" hidden="1"/>
    <cellStyle name="Lien hypertexte" xfId="340" builtinId="8" hidden="1"/>
    <cellStyle name="Lien hypertexte" xfId="342" builtinId="8" hidden="1"/>
    <cellStyle name="Lien hypertexte" xfId="344" builtinId="8" hidden="1"/>
    <cellStyle name="Lien hypertexte" xfId="346" builtinId="8" hidden="1"/>
    <cellStyle name="Lien hypertexte" xfId="348" builtinId="8" hidden="1"/>
    <cellStyle name="Lien hypertexte" xfId="350" builtinId="8" hidden="1"/>
    <cellStyle name="Lien hypertexte" xfId="352" builtinId="8" hidden="1"/>
    <cellStyle name="Lien hypertexte" xfId="354" builtinId="8" hidden="1"/>
    <cellStyle name="Lien hypertexte" xfId="356" builtinId="8" hidden="1"/>
    <cellStyle name="Lien hypertexte" xfId="358" builtinId="8" hidden="1"/>
    <cellStyle name="Lien hypertexte" xfId="360" builtinId="8" hidden="1"/>
    <cellStyle name="Lien hypertexte" xfId="362" builtinId="8" hidden="1"/>
    <cellStyle name="Lien hypertexte" xfId="364" builtinId="8" hidden="1"/>
    <cellStyle name="Lien hypertexte" xfId="366" builtinId="8" hidden="1"/>
    <cellStyle name="Lien hypertexte" xfId="368" builtinId="8" hidden="1"/>
    <cellStyle name="Lien hypertexte" xfId="370" builtinId="8" hidden="1"/>
    <cellStyle name="Lien hypertexte" xfId="372" builtinId="8" hidden="1"/>
    <cellStyle name="Lien hypertexte" xfId="374" builtinId="8" hidden="1"/>
    <cellStyle name="Lien hypertexte" xfId="376" builtinId="8" hidden="1"/>
    <cellStyle name="Lien hypertexte" xfId="378" builtinId="8" hidden="1"/>
    <cellStyle name="Lien hypertexte" xfId="380" builtinId="8" hidden="1"/>
    <cellStyle name="Lien hypertexte" xfId="382" builtinId="8" hidden="1"/>
    <cellStyle name="Lien hypertexte" xfId="384" builtinId="8" hidden="1"/>
    <cellStyle name="Lien hypertexte" xfId="386" builtinId="8" hidden="1"/>
    <cellStyle name="Lien hypertexte" xfId="388" builtinId="8" hidden="1"/>
    <cellStyle name="Lien hypertexte" xfId="390" builtinId="8" hidden="1"/>
    <cellStyle name="Lien hypertexte" xfId="392" builtinId="8" hidden="1"/>
    <cellStyle name="Lien hypertexte" xfId="394" builtinId="8" hidden="1"/>
    <cellStyle name="Lien hypertexte" xfId="396" builtinId="8" hidden="1"/>
    <cellStyle name="Lien hypertexte" xfId="398" builtinId="8" hidden="1"/>
    <cellStyle name="Lien hypertexte" xfId="400" builtinId="8" hidden="1"/>
    <cellStyle name="Lien hypertexte" xfId="402" builtinId="8" hidden="1"/>
    <cellStyle name="Lien hypertexte" xfId="404" builtinId="8" hidden="1"/>
    <cellStyle name="Lien hypertexte" xfId="406" builtinId="8" hidden="1"/>
    <cellStyle name="Lien hypertexte" xfId="408" builtinId="8" hidden="1"/>
    <cellStyle name="Lien hypertexte" xfId="410" builtinId="8" hidden="1"/>
    <cellStyle name="Lien hypertexte" xfId="412" builtinId="8" hidden="1"/>
    <cellStyle name="Lien hypertexte" xfId="414" builtinId="8" hidden="1"/>
    <cellStyle name="Lien hypertexte" xfId="416" builtinId="8" hidden="1"/>
    <cellStyle name="Lien hypertexte" xfId="418" builtinId="8" hidden="1"/>
    <cellStyle name="Lien hypertexte" xfId="420" builtinId="8" hidden="1"/>
    <cellStyle name="Lien hypertexte" xfId="422" builtinId="8" hidden="1"/>
    <cellStyle name="Lien hypertexte" xfId="424" builtinId="8" hidden="1"/>
    <cellStyle name="Lien hypertexte" xfId="426" builtinId="8" hidden="1"/>
    <cellStyle name="Lien hypertexte" xfId="428" builtinId="8" hidden="1"/>
    <cellStyle name="Lien hypertexte" xfId="430" builtinId="8" hidden="1"/>
    <cellStyle name="Lien hypertexte" xfId="432" builtinId="8" hidden="1"/>
    <cellStyle name="Lien hypertexte" xfId="434" builtinId="8" hidden="1"/>
    <cellStyle name="Lien hypertexte" xfId="436" builtinId="8" hidden="1"/>
    <cellStyle name="Lien hypertexte" xfId="438" builtinId="8" hidden="1"/>
    <cellStyle name="Lien hypertexte" xfId="440" builtinId="8" hidden="1"/>
    <cellStyle name="Lien hypertexte" xfId="442" builtinId="8" hidden="1"/>
    <cellStyle name="Lien hypertexte" xfId="444" builtinId="8" hidden="1"/>
    <cellStyle name="Lien hypertexte" xfId="446" builtinId="8" hidden="1"/>
    <cellStyle name="Lien hypertexte" xfId="448" builtinId="8" hidden="1"/>
    <cellStyle name="Lien hypertexte" xfId="450" builtinId="8" hidden="1"/>
    <cellStyle name="Lien hypertexte" xfId="452" builtinId="8" hidden="1"/>
    <cellStyle name="Lien hypertexte" xfId="454" builtinId="8" hidden="1"/>
    <cellStyle name="Lien hypertexte" xfId="456" builtinId="8" hidden="1"/>
    <cellStyle name="Lien hypertexte" xfId="458" builtinId="8" hidden="1"/>
    <cellStyle name="Lien hypertexte" xfId="460" builtinId="8" hidden="1"/>
    <cellStyle name="Lien hypertexte" xfId="462" builtinId="8" hidden="1"/>
    <cellStyle name="Lien hypertexte" xfId="464" builtinId="8" hidden="1"/>
    <cellStyle name="Lien hypertexte" xfId="466" builtinId="8" hidden="1"/>
    <cellStyle name="Lien hypertexte" xfId="468" builtinId="8" hidden="1"/>
    <cellStyle name="Lien hypertexte" xfId="470" builtinId="8" hidden="1"/>
    <cellStyle name="Lien hypertexte" xfId="472" builtinId="8" hidden="1"/>
    <cellStyle name="Lien hypertexte" xfId="474" builtinId="8" hidden="1"/>
    <cellStyle name="Lien hypertexte" xfId="476" builtinId="8" hidden="1"/>
    <cellStyle name="Lien hypertexte" xfId="478" builtinId="8" hidden="1"/>
    <cellStyle name="Lien hypertexte" xfId="480" builtinId="8" hidden="1"/>
    <cellStyle name="Lien hypertexte" xfId="482" builtinId="8" hidden="1"/>
    <cellStyle name="Lien hypertexte" xfId="484" builtinId="8" hidden="1"/>
    <cellStyle name="Lien hypertexte" xfId="486" builtinId="8" hidden="1"/>
    <cellStyle name="Lien hypertexte" xfId="488" builtinId="8" hidden="1"/>
    <cellStyle name="Lien hypertexte" xfId="490" builtinId="8" hidden="1"/>
    <cellStyle name="Lien hypertexte" xfId="492" builtinId="8" hidden="1"/>
    <cellStyle name="Lien hypertexte" xfId="494" builtinId="8" hidden="1"/>
    <cellStyle name="Lien hypertexte" xfId="496" builtinId="8" hidden="1"/>
    <cellStyle name="Lien hypertexte" xfId="498" builtinId="8" hidden="1"/>
    <cellStyle name="Lien hypertexte" xfId="500" builtinId="8" hidden="1"/>
    <cellStyle name="Lien hypertexte" xfId="502" builtinId="8" hidden="1"/>
    <cellStyle name="Lien hypertexte" xfId="504" builtinId="8" hidden="1"/>
    <cellStyle name="Lien hypertexte" xfId="506" builtinId="8" hidden="1"/>
    <cellStyle name="Lien hypertexte" xfId="508" builtinId="8" hidden="1"/>
    <cellStyle name="Lien hypertexte" xfId="510" builtinId="8" hidden="1"/>
    <cellStyle name="Lien hypertexte" xfId="512" builtinId="8" hidden="1"/>
    <cellStyle name="Lien hypertexte" xfId="514" builtinId="8" hidden="1"/>
    <cellStyle name="Lien hypertexte" xfId="516" builtinId="8" hidden="1"/>
    <cellStyle name="Lien hypertexte" xfId="518" builtinId="8" hidden="1"/>
    <cellStyle name="Lien hypertexte" xfId="520" builtinId="8" hidden="1"/>
    <cellStyle name="Lien hypertexte" xfId="522" builtinId="8" hidden="1"/>
    <cellStyle name="Lien hypertexte" xfId="524" builtinId="8" hidden="1"/>
    <cellStyle name="Lien hypertexte" xfId="526" builtinId="8" hidden="1"/>
    <cellStyle name="Lien hypertexte" xfId="528" builtinId="8" hidden="1"/>
    <cellStyle name="Lien hypertexte" xfId="530" builtinId="8" hidden="1"/>
    <cellStyle name="Lien hypertexte" xfId="532" builtinId="8" hidden="1"/>
    <cellStyle name="Lien hypertexte" xfId="534" builtinId="8" hidden="1"/>
    <cellStyle name="Lien hypertexte" xfId="536" builtinId="8" hidden="1"/>
    <cellStyle name="Lien hypertexte" xfId="538" builtinId="8" hidden="1"/>
    <cellStyle name="Lien hypertexte" xfId="540" builtinId="8" hidden="1"/>
    <cellStyle name="Lien hypertexte" xfId="542" builtinId="8" hidden="1"/>
    <cellStyle name="Lien hypertexte" xfId="544" builtinId="8" hidden="1"/>
    <cellStyle name="Lien hypertexte" xfId="546" builtinId="8" hidden="1"/>
    <cellStyle name="Lien hypertexte" xfId="548" builtinId="8" hidden="1"/>
    <cellStyle name="Lien hypertexte" xfId="550" builtinId="8" hidden="1"/>
    <cellStyle name="Lien hypertexte" xfId="552" builtinId="8" hidden="1"/>
    <cellStyle name="Lien hypertexte" xfId="554" builtinId="8" hidden="1"/>
    <cellStyle name="Lien hypertexte" xfId="556" builtinId="8" hidden="1"/>
    <cellStyle name="Lien hypertexte" xfId="558" builtinId="8" hidden="1"/>
    <cellStyle name="Lien hypertexte" xfId="560" builtinId="8" hidden="1"/>
    <cellStyle name="Lien hypertexte" xfId="562" builtinId="8" hidden="1"/>
    <cellStyle name="Lien hypertexte" xfId="564" builtinId="8" hidden="1"/>
    <cellStyle name="Lien hypertexte" xfId="566" builtinId="8" hidden="1"/>
    <cellStyle name="Lien hypertexte" xfId="568" builtinId="8" hidden="1"/>
    <cellStyle name="Lien hypertexte" xfId="570" builtinId="8" hidden="1"/>
    <cellStyle name="Lien hypertexte" xfId="572" builtinId="8" hidden="1"/>
    <cellStyle name="Lien hypertexte" xfId="574" builtinId="8" hidden="1"/>
    <cellStyle name="Lien hypertexte" xfId="576" builtinId="8" hidden="1"/>
    <cellStyle name="Lien hypertexte" xfId="578" builtinId="8" hidden="1"/>
    <cellStyle name="Lien hypertexte" xfId="580" builtinId="8" hidden="1"/>
    <cellStyle name="Lien hypertexte" xfId="582" builtinId="8" hidden="1"/>
    <cellStyle name="Lien hypertexte" xfId="584" builtinId="8" hidden="1"/>
    <cellStyle name="Lien hypertexte" xfId="586" builtinId="8" hidden="1"/>
    <cellStyle name="Lien hypertexte" xfId="588" builtinId="8" hidden="1"/>
    <cellStyle name="Lien hypertexte" xfId="590" builtinId="8" hidden="1"/>
    <cellStyle name="Lien hypertexte" xfId="592" builtinId="8" hidden="1"/>
    <cellStyle name="Lien hypertexte" xfId="594" builtinId="8" hidden="1"/>
    <cellStyle name="Lien hypertexte" xfId="596" builtinId="8" hidden="1"/>
    <cellStyle name="Lien hypertexte" xfId="598" builtinId="8" hidden="1"/>
    <cellStyle name="Lien hypertexte" xfId="600" builtinId="8" hidden="1"/>
    <cellStyle name="Lien hypertexte" xfId="602" builtinId="8" hidden="1"/>
    <cellStyle name="Lien hypertexte" xfId="604" builtinId="8" hidden="1"/>
    <cellStyle name="Lien hypertexte" xfId="606" builtinId="8" hidden="1"/>
    <cellStyle name="Lien hypertexte" xfId="608" builtinId="8" hidden="1"/>
    <cellStyle name="Lien hypertexte" xfId="610" builtinId="8" hidden="1"/>
    <cellStyle name="Lien hypertexte" xfId="612" builtinId="8" hidden="1"/>
    <cellStyle name="Lien hypertexte" xfId="614" builtinId="8" hidden="1"/>
    <cellStyle name="Lien hypertexte" xfId="616" builtinId="8" hidden="1"/>
    <cellStyle name="Lien hypertexte" xfId="618" builtinId="8" hidden="1"/>
    <cellStyle name="Lien hypertexte" xfId="620" builtinId="8" hidden="1"/>
    <cellStyle name="Lien hypertexte" xfId="622" builtinId="8" hidden="1"/>
    <cellStyle name="Lien hypertexte" xfId="624" builtinId="8" hidden="1"/>
    <cellStyle name="Lien hypertexte" xfId="626" builtinId="8" hidden="1"/>
    <cellStyle name="Lien hypertexte" xfId="628" builtinId="8" hidden="1"/>
    <cellStyle name="Lien hypertexte" xfId="630" builtinId="8" hidden="1"/>
    <cellStyle name="Lien hypertexte" xfId="632" builtinId="8" hidden="1"/>
    <cellStyle name="Lien hypertexte" xfId="634" builtinId="8" hidden="1"/>
    <cellStyle name="Lien hypertexte" xfId="636" builtinId="8" hidden="1"/>
    <cellStyle name="Lien hypertexte" xfId="638" builtinId="8" hidden="1"/>
    <cellStyle name="Lien hypertexte" xfId="640" builtinId="8" hidden="1"/>
    <cellStyle name="Lien hypertexte" xfId="642" builtinId="8" hidden="1"/>
    <cellStyle name="Lien hypertexte" xfId="644" builtinId="8" hidden="1"/>
    <cellStyle name="Lien hypertexte" xfId="646" builtinId="8" hidden="1"/>
    <cellStyle name="Lien hypertexte" xfId="648" builtinId="8" hidden="1"/>
    <cellStyle name="Lien hypertexte" xfId="650" builtinId="8" hidden="1"/>
    <cellStyle name="Lien hypertexte" xfId="652" builtinId="8" hidden="1"/>
    <cellStyle name="Lien hypertexte" xfId="654" builtinId="8" hidden="1"/>
    <cellStyle name="Lien hypertexte" xfId="656" builtinId="8" hidden="1"/>
    <cellStyle name="Lien hypertexte" xfId="658" builtinId="8" hidden="1"/>
    <cellStyle name="Lien hypertexte" xfId="660" builtinId="8" hidden="1"/>
    <cellStyle name="Lien hypertexte" xfId="662" builtinId="8" hidden="1"/>
    <cellStyle name="Lien hypertexte" xfId="664" builtinId="8" hidden="1"/>
    <cellStyle name="Lien hypertexte" xfId="666" builtinId="8" hidden="1"/>
    <cellStyle name="Lien hypertexte" xfId="668" builtinId="8" hidden="1"/>
    <cellStyle name="Lien hypertexte" xfId="670" builtinId="8" hidden="1"/>
    <cellStyle name="Lien hypertexte" xfId="672" builtinId="8" hidden="1"/>
    <cellStyle name="Lien hypertexte" xfId="674" builtinId="8" hidden="1"/>
    <cellStyle name="Lien hypertexte" xfId="676" builtinId="8" hidden="1"/>
    <cellStyle name="Lien hypertexte" xfId="678" builtinId="8" hidden="1"/>
    <cellStyle name="Lien hypertexte" xfId="680" builtinId="8" hidden="1"/>
    <cellStyle name="Lien hypertexte" xfId="682" builtinId="8" hidden="1"/>
    <cellStyle name="Lien hypertexte" xfId="684" builtinId="8" hidden="1"/>
    <cellStyle name="Lien hypertexte" xfId="686" builtinId="8" hidden="1"/>
    <cellStyle name="Lien hypertexte" xfId="688" builtinId="8" hidden="1"/>
    <cellStyle name="Lien hypertexte" xfId="690" builtinId="8" hidden="1"/>
    <cellStyle name="Lien hypertexte" xfId="692" builtinId="8" hidden="1"/>
    <cellStyle name="Lien hypertexte" xfId="694" builtinId="8" hidden="1"/>
    <cellStyle name="Lien hypertexte" xfId="696" builtinId="8" hidden="1"/>
    <cellStyle name="Lien hypertexte" xfId="698" builtinId="8" hidden="1"/>
    <cellStyle name="Lien hypertexte" xfId="700" builtinId="8" hidden="1"/>
    <cellStyle name="Lien hypertexte" xfId="702" builtinId="8" hidden="1"/>
    <cellStyle name="Lien hypertexte" xfId="704" builtinId="8" hidden="1"/>
    <cellStyle name="Lien hypertexte" xfId="706" builtinId="8" hidden="1"/>
    <cellStyle name="Lien hypertexte" xfId="708" builtinId="8" hidden="1"/>
    <cellStyle name="Lien hypertexte" xfId="710" builtinId="8" hidden="1"/>
    <cellStyle name="Lien hypertexte" xfId="712" builtinId="8" hidden="1"/>
    <cellStyle name="Lien hypertexte" xfId="714" builtinId="8" hidden="1"/>
    <cellStyle name="Lien hypertexte" xfId="716" builtinId="8" hidden="1"/>
    <cellStyle name="Lien hypertexte" xfId="718" builtinId="8" hidden="1"/>
    <cellStyle name="Lien hypertexte" xfId="720" builtinId="8" hidden="1"/>
    <cellStyle name="Lien hypertexte" xfId="722" builtinId="8" hidden="1"/>
    <cellStyle name="Lien hypertexte" xfId="724" builtinId="8" hidden="1"/>
    <cellStyle name="Lien hypertexte" xfId="726" builtinId="8" hidden="1"/>
    <cellStyle name="Lien hypertexte" xfId="728" builtinId="8" hidden="1"/>
    <cellStyle name="Lien hypertexte" xfId="730" builtinId="8" hidden="1"/>
    <cellStyle name="Lien hypertexte" xfId="732" builtinId="8" hidden="1"/>
    <cellStyle name="Lien hypertexte" xfId="734" builtinId="8" hidden="1"/>
    <cellStyle name="Lien hypertexte" xfId="736" builtinId="8" hidden="1"/>
    <cellStyle name="Lien hypertexte" xfId="738" builtinId="8" hidden="1"/>
    <cellStyle name="Lien hypertexte" xfId="740" builtinId="8" hidden="1"/>
    <cellStyle name="Lien hypertexte" xfId="742" builtinId="8" hidden="1"/>
    <cellStyle name="Lien hypertexte" xfId="744" builtinId="8" hidden="1"/>
    <cellStyle name="Lien hypertexte" xfId="746" builtinId="8" hidden="1"/>
    <cellStyle name="Lien hypertexte" xfId="748" builtinId="8" hidden="1"/>
    <cellStyle name="Lien hypertexte" xfId="750" builtinId="8" hidden="1"/>
    <cellStyle name="Lien hypertexte" xfId="752" builtinId="8" hidden="1"/>
    <cellStyle name="Lien hypertexte" xfId="754" builtinId="8" hidden="1"/>
    <cellStyle name="Lien hypertexte" xfId="756" builtinId="8" hidden="1"/>
    <cellStyle name="Lien hypertexte" xfId="758" builtinId="8" hidden="1"/>
    <cellStyle name="Lien hypertexte" xfId="760" builtinId="8" hidden="1"/>
    <cellStyle name="Lien hypertexte" xfId="762" builtinId="8" hidden="1"/>
    <cellStyle name="Lien hypertexte" xfId="764" builtinId="8" hidden="1"/>
    <cellStyle name="Lien hypertexte" xfId="766" builtinId="8" hidden="1"/>
    <cellStyle name="Lien hypertexte" xfId="768" builtinId="8" hidden="1"/>
    <cellStyle name="Lien hypertexte" xfId="770" builtinId="8" hidden="1"/>
    <cellStyle name="Lien hypertexte" xfId="772" builtinId="8" hidden="1"/>
    <cellStyle name="Lien hypertexte" xfId="774" builtinId="8" hidden="1"/>
    <cellStyle name="Lien hypertexte" xfId="776" builtinId="8" hidden="1"/>
    <cellStyle name="Lien hypertexte" xfId="778" builtinId="8" hidden="1"/>
    <cellStyle name="Lien hypertexte" xfId="780" builtinId="8" hidden="1"/>
    <cellStyle name="Lien hypertexte" xfId="782" builtinId="8" hidden="1"/>
    <cellStyle name="Lien hypertexte" xfId="784" builtinId="8" hidden="1"/>
    <cellStyle name="Lien hypertexte" xfId="786" builtinId="8" hidden="1"/>
    <cellStyle name="Lien hypertexte" xfId="788" builtinId="8" hidden="1"/>
    <cellStyle name="Lien hypertexte" xfId="790" builtinId="8" hidden="1"/>
    <cellStyle name="Lien hypertexte" xfId="792" builtinId="8" hidden="1"/>
    <cellStyle name="Lien hypertexte" xfId="794" builtinId="8" hidden="1"/>
    <cellStyle name="Lien hypertexte" xfId="796" builtinId="8" hidden="1"/>
    <cellStyle name="Lien hypertexte" xfId="798" builtinId="8" hidden="1"/>
    <cellStyle name="Lien hypertexte" xfId="800" builtinId="8" hidden="1"/>
    <cellStyle name="Lien hypertexte" xfId="802" builtinId="8" hidden="1"/>
    <cellStyle name="Lien hypertexte" xfId="804" builtinId="8" hidden="1"/>
    <cellStyle name="Lien hypertexte" xfId="806" builtinId="8" hidden="1"/>
    <cellStyle name="Lien hypertexte" xfId="808" builtinId="8" hidden="1"/>
    <cellStyle name="Lien hypertexte" xfId="810" builtinId="8" hidden="1"/>
    <cellStyle name="Lien hypertexte" xfId="812" builtinId="8" hidden="1"/>
    <cellStyle name="Lien hypertexte" xfId="814" builtinId="8" hidden="1"/>
    <cellStyle name="Lien hypertexte" xfId="816" builtinId="8" hidden="1"/>
    <cellStyle name="Lien hypertexte" xfId="818" builtinId="8" hidden="1"/>
    <cellStyle name="Lien hypertexte" xfId="820" builtinId="8" hidden="1"/>
    <cellStyle name="Lien hypertexte" xfId="822" builtinId="8" hidden="1"/>
    <cellStyle name="Lien hypertexte" xfId="824" builtinId="8" hidden="1"/>
    <cellStyle name="Lien hypertexte" xfId="826" builtinId="8" hidden="1"/>
    <cellStyle name="Lien hypertexte" xfId="828" builtinId="8" hidden="1"/>
    <cellStyle name="Lien hypertexte" xfId="830" builtinId="8" hidden="1"/>
    <cellStyle name="Lien hypertexte" xfId="832" builtinId="8" hidden="1"/>
    <cellStyle name="Lien hypertexte" xfId="834" builtinId="8" hidden="1"/>
    <cellStyle name="Lien hypertexte" xfId="836" builtinId="8" hidden="1"/>
    <cellStyle name="Lien hypertexte" xfId="838" builtinId="8" hidden="1"/>
    <cellStyle name="Lien hypertexte" xfId="840" builtinId="8" hidden="1"/>
    <cellStyle name="Lien hypertexte" xfId="842" builtinId="8" hidden="1"/>
    <cellStyle name="Lien hypertexte" xfId="844" builtinId="8" hidden="1"/>
    <cellStyle name="Lien hypertexte" xfId="846" builtinId="8" hidden="1"/>
    <cellStyle name="Lien hypertexte" xfId="848" builtinId="8" hidden="1"/>
    <cellStyle name="Lien hypertexte" xfId="850" builtinId="8" hidden="1"/>
    <cellStyle name="Lien hypertexte" xfId="852" builtinId="8" hidden="1"/>
    <cellStyle name="Lien hypertexte" xfId="854" builtinId="8" hidden="1"/>
    <cellStyle name="Lien hypertexte" xfId="856" builtinId="8" hidden="1"/>
    <cellStyle name="Lien hypertexte" xfId="858" builtinId="8" hidden="1"/>
    <cellStyle name="Lien hypertexte" xfId="860" builtinId="8" hidden="1"/>
    <cellStyle name="Lien hypertexte" xfId="862" builtinId="8" hidden="1"/>
    <cellStyle name="Lien hypertexte" xfId="864" builtinId="8" hidden="1"/>
    <cellStyle name="Lien hypertexte" xfId="866" builtinId="8" hidden="1"/>
    <cellStyle name="Lien hypertexte" xfId="868" builtinId="8" hidden="1"/>
    <cellStyle name="Lien hypertexte" xfId="870" builtinId="8" hidden="1"/>
    <cellStyle name="Lien hypertexte" xfId="872" builtinId="8" hidden="1"/>
    <cellStyle name="Lien hypertexte" xfId="874" builtinId="8" hidden="1"/>
    <cellStyle name="Lien hypertexte" xfId="876" builtinId="8" hidden="1"/>
    <cellStyle name="Lien hypertexte" xfId="878" builtinId="8" hidden="1"/>
    <cellStyle name="Lien hypertexte" xfId="880" builtinId="8" hidden="1"/>
    <cellStyle name="Lien hypertexte" xfId="882" builtinId="8" hidden="1"/>
    <cellStyle name="Lien hypertexte" xfId="884" builtinId="8" hidden="1"/>
    <cellStyle name="Lien hypertexte" xfId="886" builtinId="8" hidden="1"/>
    <cellStyle name="Lien hypertexte" xfId="888" builtinId="8" hidden="1"/>
    <cellStyle name="Lien hypertexte" xfId="890" builtinId="8" hidden="1"/>
    <cellStyle name="Lien hypertexte" xfId="892" builtinId="8" hidden="1"/>
    <cellStyle name="Lien hypertexte" xfId="894" builtinId="8" hidden="1"/>
    <cellStyle name="Lien hypertexte" xfId="896" builtinId="8" hidden="1"/>
    <cellStyle name="Lien hypertexte" xfId="898" builtinId="8" hidden="1"/>
    <cellStyle name="Lien hypertexte" xfId="900" builtinId="8" hidden="1"/>
    <cellStyle name="Lien hypertexte" xfId="902" builtinId="8" hidden="1"/>
    <cellStyle name="Lien hypertexte" xfId="904" builtinId="8" hidden="1"/>
    <cellStyle name="Lien hypertexte" xfId="906" builtinId="8" hidden="1"/>
    <cellStyle name="Lien hypertexte" xfId="908" builtinId="8" hidden="1"/>
    <cellStyle name="Lien hypertexte" xfId="910" builtinId="8" hidden="1"/>
    <cellStyle name="Lien hypertexte" xfId="912" builtinId="8" hidden="1"/>
    <cellStyle name="Lien hypertexte" xfId="914" builtinId="8" hidden="1"/>
    <cellStyle name="Lien hypertexte" xfId="916" builtinId="8" hidden="1"/>
    <cellStyle name="Lien hypertexte" xfId="918" builtinId="8" hidden="1"/>
    <cellStyle name="Lien hypertexte" xfId="920" builtinId="8" hidden="1"/>
    <cellStyle name="Lien hypertexte" xfId="922" builtinId="8" hidden="1"/>
    <cellStyle name="Lien hypertexte" xfId="924" builtinId="8" hidden="1"/>
    <cellStyle name="Lien hypertexte" xfId="926" builtinId="8" hidden="1"/>
    <cellStyle name="Lien hypertexte" xfId="928" builtinId="8" hidden="1"/>
    <cellStyle name="Lien hypertexte" xfId="930" builtinId="8" hidden="1"/>
    <cellStyle name="Lien hypertexte" xfId="932" builtinId="8" hidden="1"/>
    <cellStyle name="Lien hypertexte" xfId="934" builtinId="8" hidden="1"/>
    <cellStyle name="Lien hypertexte" xfId="936" builtinId="8" hidden="1"/>
    <cellStyle name="Lien hypertexte" xfId="938" builtinId="8" hidden="1"/>
    <cellStyle name="Lien hypertexte" xfId="940" builtinId="8" hidden="1"/>
    <cellStyle name="Lien hypertexte" xfId="942" builtinId="8" hidden="1"/>
    <cellStyle name="Lien hypertexte" xfId="944" builtinId="8" hidden="1"/>
    <cellStyle name="Lien hypertexte" xfId="946" builtinId="8" hidden="1"/>
    <cellStyle name="Lien hypertexte" xfId="948" builtinId="8" hidden="1"/>
    <cellStyle name="Lien hypertexte" xfId="950" builtinId="8" hidden="1"/>
    <cellStyle name="Lien hypertexte" xfId="952" builtinId="8" hidden="1"/>
    <cellStyle name="Lien hypertexte" xfId="954" builtinId="8" hidden="1"/>
    <cellStyle name="Lien hypertexte" xfId="956" builtinId="8" hidden="1"/>
    <cellStyle name="Lien hypertexte" xfId="958" builtinId="8" hidden="1"/>
    <cellStyle name="Lien hypertexte" xfId="960" builtinId="8"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Lien hypertexte visité" xfId="93" builtinId="9" hidden="1"/>
    <cellStyle name="Lien hypertexte visité" xfId="95" builtinId="9" hidden="1"/>
    <cellStyle name="Lien hypertexte visité" xfId="97" builtinId="9" hidden="1"/>
    <cellStyle name="Lien hypertexte visité" xfId="99" builtinId="9" hidden="1"/>
    <cellStyle name="Lien hypertexte visité" xfId="101" builtinId="9" hidden="1"/>
    <cellStyle name="Lien hypertexte visité" xfId="103" builtinId="9" hidden="1"/>
    <cellStyle name="Lien hypertexte visité" xfId="105" builtinId="9" hidden="1"/>
    <cellStyle name="Lien hypertexte visité" xfId="107" builtinId="9" hidden="1"/>
    <cellStyle name="Lien hypertexte visité" xfId="109" builtinId="9" hidden="1"/>
    <cellStyle name="Lien hypertexte visité" xfId="111" builtinId="9" hidden="1"/>
    <cellStyle name="Lien hypertexte visité" xfId="113" builtinId="9" hidden="1"/>
    <cellStyle name="Lien hypertexte visité" xfId="115" builtinId="9" hidden="1"/>
    <cellStyle name="Lien hypertexte visité" xfId="117" builtinId="9" hidden="1"/>
    <cellStyle name="Lien hypertexte visité" xfId="119" builtinId="9" hidden="1"/>
    <cellStyle name="Lien hypertexte visité" xfId="121" builtinId="9" hidden="1"/>
    <cellStyle name="Lien hypertexte visité" xfId="123" builtinId="9" hidden="1"/>
    <cellStyle name="Lien hypertexte visité" xfId="125" builtinId="9" hidden="1"/>
    <cellStyle name="Lien hypertexte visité" xfId="127" builtinId="9" hidden="1"/>
    <cellStyle name="Lien hypertexte visité" xfId="129" builtinId="9" hidden="1"/>
    <cellStyle name="Lien hypertexte visité" xfId="131" builtinId="9" hidden="1"/>
    <cellStyle name="Lien hypertexte visité" xfId="133" builtinId="9" hidden="1"/>
    <cellStyle name="Lien hypertexte visité" xfId="135" builtinId="9" hidden="1"/>
    <cellStyle name="Lien hypertexte visité" xfId="137" builtinId="9" hidden="1"/>
    <cellStyle name="Lien hypertexte visité" xfId="139" builtinId="9" hidden="1"/>
    <cellStyle name="Lien hypertexte visité" xfId="141" builtinId="9" hidden="1"/>
    <cellStyle name="Lien hypertexte visité" xfId="143" builtinId="9" hidden="1"/>
    <cellStyle name="Lien hypertexte visité" xfId="145" builtinId="9" hidden="1"/>
    <cellStyle name="Lien hypertexte visité" xfId="147" builtinId="9" hidden="1"/>
    <cellStyle name="Lien hypertexte visité" xfId="149" builtinId="9" hidden="1"/>
    <cellStyle name="Lien hypertexte visité" xfId="151" builtinId="9" hidden="1"/>
    <cellStyle name="Lien hypertexte visité" xfId="153" builtinId="9" hidden="1"/>
    <cellStyle name="Lien hypertexte visité" xfId="155" builtinId="9" hidden="1"/>
    <cellStyle name="Lien hypertexte visité" xfId="157" builtinId="9" hidden="1"/>
    <cellStyle name="Lien hypertexte visité" xfId="159" builtinId="9" hidden="1"/>
    <cellStyle name="Lien hypertexte visité" xfId="161" builtinId="9" hidden="1"/>
    <cellStyle name="Lien hypertexte visité" xfId="163" builtinId="9" hidden="1"/>
    <cellStyle name="Lien hypertexte visité" xfId="165" builtinId="9" hidden="1"/>
    <cellStyle name="Lien hypertexte visité" xfId="167" builtinId="9" hidden="1"/>
    <cellStyle name="Lien hypertexte visité" xfId="169" builtinId="9" hidden="1"/>
    <cellStyle name="Lien hypertexte visité" xfId="171" builtinId="9" hidden="1"/>
    <cellStyle name="Lien hypertexte visité" xfId="173" builtinId="9" hidden="1"/>
    <cellStyle name="Lien hypertexte visité" xfId="175" builtinId="9" hidden="1"/>
    <cellStyle name="Lien hypertexte visité" xfId="177" builtinId="9" hidden="1"/>
    <cellStyle name="Lien hypertexte visité" xfId="179" builtinId="9" hidden="1"/>
    <cellStyle name="Lien hypertexte visité" xfId="181" builtinId="9" hidden="1"/>
    <cellStyle name="Lien hypertexte visité" xfId="183" builtinId="9" hidden="1"/>
    <cellStyle name="Lien hypertexte visité" xfId="185" builtinId="9" hidden="1"/>
    <cellStyle name="Lien hypertexte visité" xfId="187" builtinId="9" hidden="1"/>
    <cellStyle name="Lien hypertexte visité" xfId="189" builtinId="9" hidden="1"/>
    <cellStyle name="Lien hypertexte visité" xfId="191" builtinId="9" hidden="1"/>
    <cellStyle name="Lien hypertexte visité" xfId="193" builtinId="9" hidden="1"/>
    <cellStyle name="Lien hypertexte visité" xfId="195" builtinId="9" hidden="1"/>
    <cellStyle name="Lien hypertexte visité" xfId="197" builtinId="9" hidden="1"/>
    <cellStyle name="Lien hypertexte visité" xfId="199" builtinId="9" hidden="1"/>
    <cellStyle name="Lien hypertexte visité" xfId="201" builtinId="9" hidden="1"/>
    <cellStyle name="Lien hypertexte visité" xfId="203" builtinId="9" hidden="1"/>
    <cellStyle name="Lien hypertexte visité" xfId="205" builtinId="9" hidden="1"/>
    <cellStyle name="Lien hypertexte visité" xfId="207" builtinId="9" hidden="1"/>
    <cellStyle name="Lien hypertexte visité" xfId="209" builtinId="9" hidden="1"/>
    <cellStyle name="Lien hypertexte visité" xfId="211" builtinId="9" hidden="1"/>
    <cellStyle name="Lien hypertexte visité" xfId="213" builtinId="9" hidden="1"/>
    <cellStyle name="Lien hypertexte visité" xfId="215" builtinId="9" hidden="1"/>
    <cellStyle name="Lien hypertexte visité" xfId="217" builtinId="9" hidden="1"/>
    <cellStyle name="Lien hypertexte visité" xfId="219" builtinId="9" hidden="1"/>
    <cellStyle name="Lien hypertexte visité" xfId="221" builtinId="9" hidden="1"/>
    <cellStyle name="Lien hypertexte visité" xfId="223" builtinId="9" hidden="1"/>
    <cellStyle name="Lien hypertexte visité" xfId="225" builtinId="9" hidden="1"/>
    <cellStyle name="Lien hypertexte visité" xfId="227" builtinId="9" hidden="1"/>
    <cellStyle name="Lien hypertexte visité" xfId="229" builtinId="9" hidden="1"/>
    <cellStyle name="Lien hypertexte visité" xfId="231" builtinId="9" hidden="1"/>
    <cellStyle name="Lien hypertexte visité" xfId="233" builtinId="9" hidden="1"/>
    <cellStyle name="Lien hypertexte visité" xfId="235" builtinId="9" hidden="1"/>
    <cellStyle name="Lien hypertexte visité" xfId="237" builtinId="9" hidden="1"/>
    <cellStyle name="Lien hypertexte visité" xfId="239" builtinId="9" hidden="1"/>
    <cellStyle name="Lien hypertexte visité" xfId="241" builtinId="9" hidden="1"/>
    <cellStyle name="Lien hypertexte visité" xfId="243" builtinId="9" hidden="1"/>
    <cellStyle name="Lien hypertexte visité" xfId="245" builtinId="9" hidden="1"/>
    <cellStyle name="Lien hypertexte visité" xfId="247" builtinId="9" hidden="1"/>
    <cellStyle name="Lien hypertexte visité" xfId="249" builtinId="9" hidden="1"/>
    <cellStyle name="Lien hypertexte visité" xfId="251" builtinId="9" hidden="1"/>
    <cellStyle name="Lien hypertexte visité" xfId="253" builtinId="9" hidden="1"/>
    <cellStyle name="Lien hypertexte visité" xfId="255" builtinId="9" hidden="1"/>
    <cellStyle name="Lien hypertexte visité" xfId="257" builtinId="9" hidden="1"/>
    <cellStyle name="Lien hypertexte visité" xfId="259" builtinId="9" hidden="1"/>
    <cellStyle name="Lien hypertexte visité" xfId="261" builtinId="9" hidden="1"/>
    <cellStyle name="Lien hypertexte visité" xfId="263" builtinId="9" hidden="1"/>
    <cellStyle name="Lien hypertexte visité" xfId="265" builtinId="9" hidden="1"/>
    <cellStyle name="Lien hypertexte visité" xfId="267" builtinId="9" hidden="1"/>
    <cellStyle name="Lien hypertexte visité" xfId="269" builtinId="9" hidden="1"/>
    <cellStyle name="Lien hypertexte visité" xfId="271" builtinId="9" hidden="1"/>
    <cellStyle name="Lien hypertexte visité" xfId="273" builtinId="9" hidden="1"/>
    <cellStyle name="Lien hypertexte visité" xfId="275" builtinId="9" hidden="1"/>
    <cellStyle name="Lien hypertexte visité" xfId="277" builtinId="9" hidden="1"/>
    <cellStyle name="Lien hypertexte visité" xfId="279" builtinId="9" hidden="1"/>
    <cellStyle name="Lien hypertexte visité" xfId="281" builtinId="9" hidden="1"/>
    <cellStyle name="Lien hypertexte visité" xfId="283" builtinId="9" hidden="1"/>
    <cellStyle name="Lien hypertexte visité" xfId="285" builtinId="9" hidden="1"/>
    <cellStyle name="Lien hypertexte visité" xfId="287" builtinId="9" hidden="1"/>
    <cellStyle name="Lien hypertexte visité" xfId="289" builtinId="9" hidden="1"/>
    <cellStyle name="Lien hypertexte visité" xfId="291" builtinId="9" hidden="1"/>
    <cellStyle name="Lien hypertexte visité" xfId="293" builtinId="9" hidden="1"/>
    <cellStyle name="Lien hypertexte visité" xfId="295" builtinId="9" hidden="1"/>
    <cellStyle name="Lien hypertexte visité" xfId="297" builtinId="9" hidden="1"/>
    <cellStyle name="Lien hypertexte visité" xfId="299" builtinId="9" hidden="1"/>
    <cellStyle name="Lien hypertexte visité" xfId="301" builtinId="9" hidden="1"/>
    <cellStyle name="Lien hypertexte visité" xfId="303" builtinId="9" hidden="1"/>
    <cellStyle name="Lien hypertexte visité" xfId="305" builtinId="9" hidden="1"/>
    <cellStyle name="Lien hypertexte visité" xfId="307" builtinId="9" hidden="1"/>
    <cellStyle name="Lien hypertexte visité" xfId="309" builtinId="9" hidden="1"/>
    <cellStyle name="Lien hypertexte visité" xfId="311" builtinId="9" hidden="1"/>
    <cellStyle name="Lien hypertexte visité" xfId="313" builtinId="9" hidden="1"/>
    <cellStyle name="Lien hypertexte visité" xfId="315" builtinId="9" hidden="1"/>
    <cellStyle name="Lien hypertexte visité" xfId="317" builtinId="9" hidden="1"/>
    <cellStyle name="Lien hypertexte visité" xfId="319" builtinId="9" hidden="1"/>
    <cellStyle name="Lien hypertexte visité" xfId="321" builtinId="9" hidden="1"/>
    <cellStyle name="Lien hypertexte visité" xfId="323" builtinId="9" hidden="1"/>
    <cellStyle name="Lien hypertexte visité" xfId="325" builtinId="9" hidden="1"/>
    <cellStyle name="Lien hypertexte visité" xfId="327" builtinId="9" hidden="1"/>
    <cellStyle name="Lien hypertexte visité" xfId="329" builtinId="9" hidden="1"/>
    <cellStyle name="Lien hypertexte visité" xfId="331" builtinId="9" hidden="1"/>
    <cellStyle name="Lien hypertexte visité" xfId="333" builtinId="9" hidden="1"/>
    <cellStyle name="Lien hypertexte visité" xfId="335" builtinId="9" hidden="1"/>
    <cellStyle name="Lien hypertexte visité" xfId="337" builtinId="9" hidden="1"/>
    <cellStyle name="Lien hypertexte visité" xfId="339" builtinId="9" hidden="1"/>
    <cellStyle name="Lien hypertexte visité" xfId="341" builtinId="9" hidden="1"/>
    <cellStyle name="Lien hypertexte visité" xfId="343" builtinId="9" hidden="1"/>
    <cellStyle name="Lien hypertexte visité" xfId="345" builtinId="9" hidden="1"/>
    <cellStyle name="Lien hypertexte visité" xfId="347" builtinId="9" hidden="1"/>
    <cellStyle name="Lien hypertexte visité" xfId="349" builtinId="9" hidden="1"/>
    <cellStyle name="Lien hypertexte visité" xfId="351" builtinId="9" hidden="1"/>
    <cellStyle name="Lien hypertexte visité" xfId="353" builtinId="9" hidden="1"/>
    <cellStyle name="Lien hypertexte visité" xfId="355" builtinId="9" hidden="1"/>
    <cellStyle name="Lien hypertexte visité" xfId="357" builtinId="9" hidden="1"/>
    <cellStyle name="Lien hypertexte visité" xfId="359" builtinId="9" hidden="1"/>
    <cellStyle name="Lien hypertexte visité" xfId="361" builtinId="9" hidden="1"/>
    <cellStyle name="Lien hypertexte visité" xfId="363" builtinId="9" hidden="1"/>
    <cellStyle name="Lien hypertexte visité" xfId="365" builtinId="9" hidden="1"/>
    <cellStyle name="Lien hypertexte visité" xfId="367" builtinId="9" hidden="1"/>
    <cellStyle name="Lien hypertexte visité" xfId="369" builtinId="9" hidden="1"/>
    <cellStyle name="Lien hypertexte visité" xfId="371" builtinId="9" hidden="1"/>
    <cellStyle name="Lien hypertexte visité" xfId="373" builtinId="9" hidden="1"/>
    <cellStyle name="Lien hypertexte visité" xfId="375" builtinId="9" hidden="1"/>
    <cellStyle name="Lien hypertexte visité" xfId="377" builtinId="9" hidden="1"/>
    <cellStyle name="Lien hypertexte visité" xfId="379" builtinId="9" hidden="1"/>
    <cellStyle name="Lien hypertexte visité" xfId="381" builtinId="9" hidden="1"/>
    <cellStyle name="Lien hypertexte visité" xfId="383" builtinId="9" hidden="1"/>
    <cellStyle name="Lien hypertexte visité" xfId="385" builtinId="9" hidden="1"/>
    <cellStyle name="Lien hypertexte visité" xfId="387" builtinId="9" hidden="1"/>
    <cellStyle name="Lien hypertexte visité" xfId="389" builtinId="9" hidden="1"/>
    <cellStyle name="Lien hypertexte visité" xfId="391" builtinId="9" hidden="1"/>
    <cellStyle name="Lien hypertexte visité" xfId="393" builtinId="9" hidden="1"/>
    <cellStyle name="Lien hypertexte visité" xfId="395" builtinId="9" hidden="1"/>
    <cellStyle name="Lien hypertexte visité" xfId="397" builtinId="9" hidden="1"/>
    <cellStyle name="Lien hypertexte visité" xfId="399" builtinId="9" hidden="1"/>
    <cellStyle name="Lien hypertexte visité" xfId="401" builtinId="9" hidden="1"/>
    <cellStyle name="Lien hypertexte visité" xfId="403" builtinId="9" hidden="1"/>
    <cellStyle name="Lien hypertexte visité" xfId="405" builtinId="9" hidden="1"/>
    <cellStyle name="Lien hypertexte visité" xfId="407" builtinId="9" hidden="1"/>
    <cellStyle name="Lien hypertexte visité" xfId="409" builtinId="9" hidden="1"/>
    <cellStyle name="Lien hypertexte visité" xfId="411" builtinId="9" hidden="1"/>
    <cellStyle name="Lien hypertexte visité" xfId="413" builtinId="9" hidden="1"/>
    <cellStyle name="Lien hypertexte visité" xfId="415" builtinId="9" hidden="1"/>
    <cellStyle name="Lien hypertexte visité" xfId="417" builtinId="9" hidden="1"/>
    <cellStyle name="Lien hypertexte visité" xfId="419" builtinId="9" hidden="1"/>
    <cellStyle name="Lien hypertexte visité" xfId="421" builtinId="9" hidden="1"/>
    <cellStyle name="Lien hypertexte visité" xfId="423" builtinId="9" hidden="1"/>
    <cellStyle name="Lien hypertexte visité" xfId="425" builtinId="9" hidden="1"/>
    <cellStyle name="Lien hypertexte visité" xfId="427" builtinId="9" hidden="1"/>
    <cellStyle name="Lien hypertexte visité" xfId="429" builtinId="9" hidden="1"/>
    <cellStyle name="Lien hypertexte visité" xfId="431" builtinId="9" hidden="1"/>
    <cellStyle name="Lien hypertexte visité" xfId="433" builtinId="9" hidden="1"/>
    <cellStyle name="Lien hypertexte visité" xfId="435" builtinId="9" hidden="1"/>
    <cellStyle name="Lien hypertexte visité" xfId="437" builtinId="9" hidden="1"/>
    <cellStyle name="Lien hypertexte visité" xfId="439" builtinId="9" hidden="1"/>
    <cellStyle name="Lien hypertexte visité" xfId="441" builtinId="9" hidden="1"/>
    <cellStyle name="Lien hypertexte visité" xfId="443" builtinId="9" hidden="1"/>
    <cellStyle name="Lien hypertexte visité" xfId="445" builtinId="9" hidden="1"/>
    <cellStyle name="Lien hypertexte visité" xfId="447" builtinId="9" hidden="1"/>
    <cellStyle name="Lien hypertexte visité" xfId="449" builtinId="9" hidden="1"/>
    <cellStyle name="Lien hypertexte visité" xfId="451" builtinId="9" hidden="1"/>
    <cellStyle name="Lien hypertexte visité" xfId="453" builtinId="9" hidden="1"/>
    <cellStyle name="Lien hypertexte visité" xfId="455" builtinId="9" hidden="1"/>
    <cellStyle name="Lien hypertexte visité" xfId="457" builtinId="9" hidden="1"/>
    <cellStyle name="Lien hypertexte visité" xfId="459" builtinId="9" hidden="1"/>
    <cellStyle name="Lien hypertexte visité" xfId="461" builtinId="9" hidden="1"/>
    <cellStyle name="Lien hypertexte visité" xfId="463" builtinId="9" hidden="1"/>
    <cellStyle name="Lien hypertexte visité" xfId="465" builtinId="9" hidden="1"/>
    <cellStyle name="Lien hypertexte visité" xfId="467" builtinId="9" hidden="1"/>
    <cellStyle name="Lien hypertexte visité" xfId="469" builtinId="9" hidden="1"/>
    <cellStyle name="Lien hypertexte visité" xfId="471" builtinId="9" hidden="1"/>
    <cellStyle name="Lien hypertexte visité" xfId="473" builtinId="9" hidden="1"/>
    <cellStyle name="Lien hypertexte visité" xfId="475" builtinId="9" hidden="1"/>
    <cellStyle name="Lien hypertexte visité" xfId="477" builtinId="9" hidden="1"/>
    <cellStyle name="Lien hypertexte visité" xfId="479" builtinId="9" hidden="1"/>
    <cellStyle name="Lien hypertexte visité" xfId="481" builtinId="9" hidden="1"/>
    <cellStyle name="Lien hypertexte visité" xfId="483" builtinId="9" hidden="1"/>
    <cellStyle name="Lien hypertexte visité" xfId="485" builtinId="9" hidden="1"/>
    <cellStyle name="Lien hypertexte visité" xfId="487" builtinId="9" hidden="1"/>
    <cellStyle name="Lien hypertexte visité" xfId="489" builtinId="9" hidden="1"/>
    <cellStyle name="Lien hypertexte visité" xfId="491" builtinId="9" hidden="1"/>
    <cellStyle name="Lien hypertexte visité" xfId="493" builtinId="9" hidden="1"/>
    <cellStyle name="Lien hypertexte visité" xfId="495" builtinId="9" hidden="1"/>
    <cellStyle name="Lien hypertexte visité" xfId="497" builtinId="9" hidden="1"/>
    <cellStyle name="Lien hypertexte visité" xfId="499" builtinId="9" hidden="1"/>
    <cellStyle name="Lien hypertexte visité" xfId="501" builtinId="9" hidden="1"/>
    <cellStyle name="Lien hypertexte visité" xfId="503" builtinId="9" hidden="1"/>
    <cellStyle name="Lien hypertexte visité" xfId="505" builtinId="9" hidden="1"/>
    <cellStyle name="Lien hypertexte visité" xfId="507" builtinId="9" hidden="1"/>
    <cellStyle name="Lien hypertexte visité" xfId="509" builtinId="9" hidden="1"/>
    <cellStyle name="Lien hypertexte visité" xfId="511" builtinId="9" hidden="1"/>
    <cellStyle name="Lien hypertexte visité" xfId="513" builtinId="9" hidden="1"/>
    <cellStyle name="Lien hypertexte visité" xfId="515" builtinId="9" hidden="1"/>
    <cellStyle name="Lien hypertexte visité" xfId="517" builtinId="9" hidden="1"/>
    <cellStyle name="Lien hypertexte visité" xfId="519" builtinId="9" hidden="1"/>
    <cellStyle name="Lien hypertexte visité" xfId="521" builtinId="9" hidden="1"/>
    <cellStyle name="Lien hypertexte visité" xfId="523" builtinId="9" hidden="1"/>
    <cellStyle name="Lien hypertexte visité" xfId="525" builtinId="9" hidden="1"/>
    <cellStyle name="Lien hypertexte visité" xfId="527" builtinId="9" hidden="1"/>
    <cellStyle name="Lien hypertexte visité" xfId="529" builtinId="9" hidden="1"/>
    <cellStyle name="Lien hypertexte visité" xfId="531" builtinId="9" hidden="1"/>
    <cellStyle name="Lien hypertexte visité" xfId="533" builtinId="9" hidden="1"/>
    <cellStyle name="Lien hypertexte visité" xfId="535" builtinId="9" hidden="1"/>
    <cellStyle name="Lien hypertexte visité" xfId="537" builtinId="9" hidden="1"/>
    <cellStyle name="Lien hypertexte visité" xfId="539" builtinId="9" hidden="1"/>
    <cellStyle name="Lien hypertexte visité" xfId="541" builtinId="9" hidden="1"/>
    <cellStyle name="Lien hypertexte visité" xfId="543" builtinId="9" hidden="1"/>
    <cellStyle name="Lien hypertexte visité" xfId="545" builtinId="9" hidden="1"/>
    <cellStyle name="Lien hypertexte visité" xfId="547" builtinId="9" hidden="1"/>
    <cellStyle name="Lien hypertexte visité" xfId="549" builtinId="9" hidden="1"/>
    <cellStyle name="Lien hypertexte visité" xfId="551" builtinId="9" hidden="1"/>
    <cellStyle name="Lien hypertexte visité" xfId="553" builtinId="9" hidden="1"/>
    <cellStyle name="Lien hypertexte visité" xfId="555" builtinId="9" hidden="1"/>
    <cellStyle name="Lien hypertexte visité" xfId="557" builtinId="9" hidden="1"/>
    <cellStyle name="Lien hypertexte visité" xfId="559" builtinId="9" hidden="1"/>
    <cellStyle name="Lien hypertexte visité" xfId="561" builtinId="9" hidden="1"/>
    <cellStyle name="Lien hypertexte visité" xfId="563" builtinId="9" hidden="1"/>
    <cellStyle name="Lien hypertexte visité" xfId="565" builtinId="9" hidden="1"/>
    <cellStyle name="Lien hypertexte visité" xfId="567" builtinId="9" hidden="1"/>
    <cellStyle name="Lien hypertexte visité" xfId="569" builtinId="9" hidden="1"/>
    <cellStyle name="Lien hypertexte visité" xfId="571" builtinId="9" hidden="1"/>
    <cellStyle name="Lien hypertexte visité" xfId="573" builtinId="9" hidden="1"/>
    <cellStyle name="Lien hypertexte visité" xfId="575" builtinId="9" hidden="1"/>
    <cellStyle name="Lien hypertexte visité" xfId="577" builtinId="9" hidden="1"/>
    <cellStyle name="Lien hypertexte visité" xfId="579" builtinId="9" hidden="1"/>
    <cellStyle name="Lien hypertexte visité" xfId="581" builtinId="9" hidden="1"/>
    <cellStyle name="Lien hypertexte visité" xfId="583" builtinId="9" hidden="1"/>
    <cellStyle name="Lien hypertexte visité" xfId="585" builtinId="9" hidden="1"/>
    <cellStyle name="Lien hypertexte visité" xfId="587" builtinId="9" hidden="1"/>
    <cellStyle name="Lien hypertexte visité" xfId="589" builtinId="9" hidden="1"/>
    <cellStyle name="Lien hypertexte visité" xfId="591" builtinId="9" hidden="1"/>
    <cellStyle name="Lien hypertexte visité" xfId="593" builtinId="9" hidden="1"/>
    <cellStyle name="Lien hypertexte visité" xfId="595" builtinId="9" hidden="1"/>
    <cellStyle name="Lien hypertexte visité" xfId="597" builtinId="9" hidden="1"/>
    <cellStyle name="Lien hypertexte visité" xfId="599" builtinId="9" hidden="1"/>
    <cellStyle name="Lien hypertexte visité" xfId="601" builtinId="9" hidden="1"/>
    <cellStyle name="Lien hypertexte visité" xfId="603" builtinId="9" hidden="1"/>
    <cellStyle name="Lien hypertexte visité" xfId="605" builtinId="9" hidden="1"/>
    <cellStyle name="Lien hypertexte visité" xfId="607" builtinId="9" hidden="1"/>
    <cellStyle name="Lien hypertexte visité" xfId="609" builtinId="9" hidden="1"/>
    <cellStyle name="Lien hypertexte visité" xfId="611" builtinId="9" hidden="1"/>
    <cellStyle name="Lien hypertexte visité" xfId="613" builtinId="9" hidden="1"/>
    <cellStyle name="Lien hypertexte visité" xfId="615" builtinId="9" hidden="1"/>
    <cellStyle name="Lien hypertexte visité" xfId="617" builtinId="9" hidden="1"/>
    <cellStyle name="Lien hypertexte visité" xfId="619" builtinId="9" hidden="1"/>
    <cellStyle name="Lien hypertexte visité" xfId="621" builtinId="9" hidden="1"/>
    <cellStyle name="Lien hypertexte visité" xfId="623" builtinId="9" hidden="1"/>
    <cellStyle name="Lien hypertexte visité" xfId="625" builtinId="9" hidden="1"/>
    <cellStyle name="Lien hypertexte visité" xfId="627" builtinId="9" hidden="1"/>
    <cellStyle name="Lien hypertexte visité" xfId="629" builtinId="9" hidden="1"/>
    <cellStyle name="Lien hypertexte visité" xfId="631" builtinId="9" hidden="1"/>
    <cellStyle name="Lien hypertexte visité" xfId="633" builtinId="9" hidden="1"/>
    <cellStyle name="Lien hypertexte visité" xfId="635" builtinId="9" hidden="1"/>
    <cellStyle name="Lien hypertexte visité" xfId="637" builtinId="9" hidden="1"/>
    <cellStyle name="Lien hypertexte visité" xfId="639" builtinId="9" hidden="1"/>
    <cellStyle name="Lien hypertexte visité" xfId="641" builtinId="9" hidden="1"/>
    <cellStyle name="Lien hypertexte visité" xfId="643" builtinId="9" hidden="1"/>
    <cellStyle name="Lien hypertexte visité" xfId="645" builtinId="9" hidden="1"/>
    <cellStyle name="Lien hypertexte visité" xfId="647" builtinId="9" hidden="1"/>
    <cellStyle name="Lien hypertexte visité" xfId="649" builtinId="9" hidden="1"/>
    <cellStyle name="Lien hypertexte visité" xfId="651" builtinId="9" hidden="1"/>
    <cellStyle name="Lien hypertexte visité" xfId="653" builtinId="9" hidden="1"/>
    <cellStyle name="Lien hypertexte visité" xfId="655" builtinId="9" hidden="1"/>
    <cellStyle name="Lien hypertexte visité" xfId="657" builtinId="9" hidden="1"/>
    <cellStyle name="Lien hypertexte visité" xfId="659" builtinId="9" hidden="1"/>
    <cellStyle name="Lien hypertexte visité" xfId="661" builtinId="9" hidden="1"/>
    <cellStyle name="Lien hypertexte visité" xfId="663" builtinId="9" hidden="1"/>
    <cellStyle name="Lien hypertexte visité" xfId="665" builtinId="9" hidden="1"/>
    <cellStyle name="Lien hypertexte visité" xfId="667" builtinId="9" hidden="1"/>
    <cellStyle name="Lien hypertexte visité" xfId="669" builtinId="9" hidden="1"/>
    <cellStyle name="Lien hypertexte visité" xfId="671" builtinId="9" hidden="1"/>
    <cellStyle name="Lien hypertexte visité" xfId="673" builtinId="9" hidden="1"/>
    <cellStyle name="Lien hypertexte visité" xfId="675" builtinId="9" hidden="1"/>
    <cellStyle name="Lien hypertexte visité" xfId="677" builtinId="9" hidden="1"/>
    <cellStyle name="Lien hypertexte visité" xfId="679" builtinId="9" hidden="1"/>
    <cellStyle name="Lien hypertexte visité" xfId="681" builtinId="9" hidden="1"/>
    <cellStyle name="Lien hypertexte visité" xfId="683" builtinId="9" hidden="1"/>
    <cellStyle name="Lien hypertexte visité" xfId="685" builtinId="9" hidden="1"/>
    <cellStyle name="Lien hypertexte visité" xfId="687" builtinId="9" hidden="1"/>
    <cellStyle name="Lien hypertexte visité" xfId="689" builtinId="9" hidden="1"/>
    <cellStyle name="Lien hypertexte visité" xfId="691" builtinId="9" hidden="1"/>
    <cellStyle name="Lien hypertexte visité" xfId="693" builtinId="9" hidden="1"/>
    <cellStyle name="Lien hypertexte visité" xfId="695" builtinId="9" hidden="1"/>
    <cellStyle name="Lien hypertexte visité" xfId="697" builtinId="9" hidden="1"/>
    <cellStyle name="Lien hypertexte visité" xfId="699" builtinId="9" hidden="1"/>
    <cellStyle name="Lien hypertexte visité" xfId="701" builtinId="9" hidden="1"/>
    <cellStyle name="Lien hypertexte visité" xfId="703" builtinId="9" hidden="1"/>
    <cellStyle name="Lien hypertexte visité" xfId="705" builtinId="9" hidden="1"/>
    <cellStyle name="Lien hypertexte visité" xfId="707" builtinId="9" hidden="1"/>
    <cellStyle name="Lien hypertexte visité" xfId="709" builtinId="9" hidden="1"/>
    <cellStyle name="Lien hypertexte visité" xfId="711" builtinId="9" hidden="1"/>
    <cellStyle name="Lien hypertexte visité" xfId="713" builtinId="9" hidden="1"/>
    <cellStyle name="Lien hypertexte visité" xfId="715" builtinId="9" hidden="1"/>
    <cellStyle name="Lien hypertexte visité" xfId="717" builtinId="9" hidden="1"/>
    <cellStyle name="Lien hypertexte visité" xfId="719" builtinId="9" hidden="1"/>
    <cellStyle name="Lien hypertexte visité" xfId="721" builtinId="9" hidden="1"/>
    <cellStyle name="Lien hypertexte visité" xfId="723" builtinId="9" hidden="1"/>
    <cellStyle name="Lien hypertexte visité" xfId="725" builtinId="9" hidden="1"/>
    <cellStyle name="Lien hypertexte visité" xfId="727" builtinId="9" hidden="1"/>
    <cellStyle name="Lien hypertexte visité" xfId="729" builtinId="9" hidden="1"/>
    <cellStyle name="Lien hypertexte visité" xfId="731" builtinId="9" hidden="1"/>
    <cellStyle name="Lien hypertexte visité" xfId="733" builtinId="9" hidden="1"/>
    <cellStyle name="Lien hypertexte visité" xfId="735" builtinId="9" hidden="1"/>
    <cellStyle name="Lien hypertexte visité" xfId="737" builtinId="9" hidden="1"/>
    <cellStyle name="Lien hypertexte visité" xfId="739" builtinId="9" hidden="1"/>
    <cellStyle name="Lien hypertexte visité" xfId="741" builtinId="9" hidden="1"/>
    <cellStyle name="Lien hypertexte visité" xfId="743" builtinId="9" hidden="1"/>
    <cellStyle name="Lien hypertexte visité" xfId="745" builtinId="9" hidden="1"/>
    <cellStyle name="Lien hypertexte visité" xfId="747" builtinId="9" hidden="1"/>
    <cellStyle name="Lien hypertexte visité" xfId="749" builtinId="9" hidden="1"/>
    <cellStyle name="Lien hypertexte visité" xfId="751" builtinId="9" hidden="1"/>
    <cellStyle name="Lien hypertexte visité" xfId="753" builtinId="9" hidden="1"/>
    <cellStyle name="Lien hypertexte visité" xfId="755" builtinId="9" hidden="1"/>
    <cellStyle name="Lien hypertexte visité" xfId="757" builtinId="9" hidden="1"/>
    <cellStyle name="Lien hypertexte visité" xfId="759" builtinId="9" hidden="1"/>
    <cellStyle name="Lien hypertexte visité" xfId="761" builtinId="9" hidden="1"/>
    <cellStyle name="Lien hypertexte visité" xfId="763" builtinId="9" hidden="1"/>
    <cellStyle name="Lien hypertexte visité" xfId="765" builtinId="9" hidden="1"/>
    <cellStyle name="Lien hypertexte visité" xfId="767" builtinId="9" hidden="1"/>
    <cellStyle name="Lien hypertexte visité" xfId="769" builtinId="9" hidden="1"/>
    <cellStyle name="Lien hypertexte visité" xfId="771" builtinId="9" hidden="1"/>
    <cellStyle name="Lien hypertexte visité" xfId="773" builtinId="9" hidden="1"/>
    <cellStyle name="Lien hypertexte visité" xfId="775" builtinId="9" hidden="1"/>
    <cellStyle name="Lien hypertexte visité" xfId="777" builtinId="9" hidden="1"/>
    <cellStyle name="Lien hypertexte visité" xfId="779" builtinId="9" hidden="1"/>
    <cellStyle name="Lien hypertexte visité" xfId="781" builtinId="9" hidden="1"/>
    <cellStyle name="Lien hypertexte visité" xfId="783" builtinId="9" hidden="1"/>
    <cellStyle name="Lien hypertexte visité" xfId="785" builtinId="9" hidden="1"/>
    <cellStyle name="Lien hypertexte visité" xfId="787" builtinId="9" hidden="1"/>
    <cellStyle name="Lien hypertexte visité" xfId="789" builtinId="9" hidden="1"/>
    <cellStyle name="Lien hypertexte visité" xfId="791" builtinId="9" hidden="1"/>
    <cellStyle name="Lien hypertexte visité" xfId="793" builtinId="9" hidden="1"/>
    <cellStyle name="Lien hypertexte visité" xfId="795" builtinId="9" hidden="1"/>
    <cellStyle name="Lien hypertexte visité" xfId="797" builtinId="9" hidden="1"/>
    <cellStyle name="Lien hypertexte visité" xfId="799" builtinId="9" hidden="1"/>
    <cellStyle name="Lien hypertexte visité" xfId="801" builtinId="9" hidden="1"/>
    <cellStyle name="Lien hypertexte visité" xfId="803" builtinId="9" hidden="1"/>
    <cellStyle name="Lien hypertexte visité" xfId="805" builtinId="9" hidden="1"/>
    <cellStyle name="Lien hypertexte visité" xfId="807" builtinId="9" hidden="1"/>
    <cellStyle name="Lien hypertexte visité" xfId="809" builtinId="9" hidden="1"/>
    <cellStyle name="Lien hypertexte visité" xfId="811" builtinId="9" hidden="1"/>
    <cellStyle name="Lien hypertexte visité" xfId="813" builtinId="9" hidden="1"/>
    <cellStyle name="Lien hypertexte visité" xfId="815" builtinId="9" hidden="1"/>
    <cellStyle name="Lien hypertexte visité" xfId="817" builtinId="9" hidden="1"/>
    <cellStyle name="Lien hypertexte visité" xfId="819" builtinId="9" hidden="1"/>
    <cellStyle name="Lien hypertexte visité" xfId="821" builtinId="9" hidden="1"/>
    <cellStyle name="Lien hypertexte visité" xfId="823" builtinId="9" hidden="1"/>
    <cellStyle name="Lien hypertexte visité" xfId="825" builtinId="9" hidden="1"/>
    <cellStyle name="Lien hypertexte visité" xfId="827" builtinId="9" hidden="1"/>
    <cellStyle name="Lien hypertexte visité" xfId="829" builtinId="9" hidden="1"/>
    <cellStyle name="Lien hypertexte visité" xfId="831" builtinId="9" hidden="1"/>
    <cellStyle name="Lien hypertexte visité" xfId="833" builtinId="9" hidden="1"/>
    <cellStyle name="Lien hypertexte visité" xfId="835" builtinId="9" hidden="1"/>
    <cellStyle name="Lien hypertexte visité" xfId="837" builtinId="9" hidden="1"/>
    <cellStyle name="Lien hypertexte visité" xfId="839" builtinId="9" hidden="1"/>
    <cellStyle name="Lien hypertexte visité" xfId="841" builtinId="9" hidden="1"/>
    <cellStyle name="Lien hypertexte visité" xfId="843" builtinId="9" hidden="1"/>
    <cellStyle name="Lien hypertexte visité" xfId="845" builtinId="9" hidden="1"/>
    <cellStyle name="Lien hypertexte visité" xfId="847" builtinId="9" hidden="1"/>
    <cellStyle name="Lien hypertexte visité" xfId="849" builtinId="9" hidden="1"/>
    <cellStyle name="Lien hypertexte visité" xfId="851" builtinId="9" hidden="1"/>
    <cellStyle name="Lien hypertexte visité" xfId="853" builtinId="9" hidden="1"/>
    <cellStyle name="Lien hypertexte visité" xfId="855" builtinId="9" hidden="1"/>
    <cellStyle name="Lien hypertexte visité" xfId="857" builtinId="9" hidden="1"/>
    <cellStyle name="Lien hypertexte visité" xfId="859" builtinId="9" hidden="1"/>
    <cellStyle name="Lien hypertexte visité" xfId="861" builtinId="9" hidden="1"/>
    <cellStyle name="Lien hypertexte visité" xfId="863" builtinId="9" hidden="1"/>
    <cellStyle name="Lien hypertexte visité" xfId="865" builtinId="9" hidden="1"/>
    <cellStyle name="Lien hypertexte visité" xfId="867" builtinId="9" hidden="1"/>
    <cellStyle name="Lien hypertexte visité" xfId="869" builtinId="9" hidden="1"/>
    <cellStyle name="Lien hypertexte visité" xfId="871" builtinId="9" hidden="1"/>
    <cellStyle name="Lien hypertexte visité" xfId="873" builtinId="9" hidden="1"/>
    <cellStyle name="Lien hypertexte visité" xfId="875" builtinId="9" hidden="1"/>
    <cellStyle name="Lien hypertexte visité" xfId="877" builtinId="9" hidden="1"/>
    <cellStyle name="Lien hypertexte visité" xfId="879" builtinId="9" hidden="1"/>
    <cellStyle name="Lien hypertexte visité" xfId="881" builtinId="9" hidden="1"/>
    <cellStyle name="Lien hypertexte visité" xfId="883" builtinId="9" hidden="1"/>
    <cellStyle name="Lien hypertexte visité" xfId="885" builtinId="9" hidden="1"/>
    <cellStyle name="Lien hypertexte visité" xfId="887" builtinId="9" hidden="1"/>
    <cellStyle name="Lien hypertexte visité" xfId="889" builtinId="9" hidden="1"/>
    <cellStyle name="Lien hypertexte visité" xfId="891" builtinId="9" hidden="1"/>
    <cellStyle name="Lien hypertexte visité" xfId="893" builtinId="9" hidden="1"/>
    <cellStyle name="Lien hypertexte visité" xfId="895" builtinId="9" hidden="1"/>
    <cellStyle name="Lien hypertexte visité" xfId="897" builtinId="9" hidden="1"/>
    <cellStyle name="Lien hypertexte visité" xfId="899" builtinId="9" hidden="1"/>
    <cellStyle name="Lien hypertexte visité" xfId="901" builtinId="9" hidden="1"/>
    <cellStyle name="Lien hypertexte visité" xfId="903" builtinId="9" hidden="1"/>
    <cellStyle name="Lien hypertexte visité" xfId="905" builtinId="9" hidden="1"/>
    <cellStyle name="Lien hypertexte visité" xfId="907" builtinId="9" hidden="1"/>
    <cellStyle name="Lien hypertexte visité" xfId="909" builtinId="9" hidden="1"/>
    <cellStyle name="Lien hypertexte visité" xfId="911" builtinId="9" hidden="1"/>
    <cellStyle name="Lien hypertexte visité" xfId="913" builtinId="9" hidden="1"/>
    <cellStyle name="Lien hypertexte visité" xfId="915" builtinId="9" hidden="1"/>
    <cellStyle name="Lien hypertexte visité" xfId="917" builtinId="9" hidden="1"/>
    <cellStyle name="Lien hypertexte visité" xfId="919" builtinId="9" hidden="1"/>
    <cellStyle name="Lien hypertexte visité" xfId="921" builtinId="9" hidden="1"/>
    <cellStyle name="Lien hypertexte visité" xfId="923" builtinId="9" hidden="1"/>
    <cellStyle name="Lien hypertexte visité" xfId="925" builtinId="9" hidden="1"/>
    <cellStyle name="Lien hypertexte visité" xfId="927" builtinId="9" hidden="1"/>
    <cellStyle name="Lien hypertexte visité" xfId="929" builtinId="9" hidden="1"/>
    <cellStyle name="Lien hypertexte visité" xfId="931" builtinId="9" hidden="1"/>
    <cellStyle name="Lien hypertexte visité" xfId="933" builtinId="9" hidden="1"/>
    <cellStyle name="Lien hypertexte visité" xfId="935" builtinId="9" hidden="1"/>
    <cellStyle name="Lien hypertexte visité" xfId="937" builtinId="9" hidden="1"/>
    <cellStyle name="Lien hypertexte visité" xfId="939" builtinId="9" hidden="1"/>
    <cellStyle name="Lien hypertexte visité" xfId="941" builtinId="9" hidden="1"/>
    <cellStyle name="Lien hypertexte visité" xfId="943" builtinId="9" hidden="1"/>
    <cellStyle name="Lien hypertexte visité" xfId="945" builtinId="9" hidden="1"/>
    <cellStyle name="Lien hypertexte visité" xfId="947" builtinId="9" hidden="1"/>
    <cellStyle name="Lien hypertexte visité" xfId="949" builtinId="9" hidden="1"/>
    <cellStyle name="Lien hypertexte visité" xfId="951" builtinId="9" hidden="1"/>
    <cellStyle name="Lien hypertexte visité" xfId="953" builtinId="9" hidden="1"/>
    <cellStyle name="Lien hypertexte visité" xfId="955" builtinId="9" hidden="1"/>
    <cellStyle name="Lien hypertexte visité" xfId="957" builtinId="9" hidden="1"/>
    <cellStyle name="Lien hypertexte visité" xfId="959" builtinId="9" hidden="1"/>
    <cellStyle name="Lien hypertexte visité" xfId="961" builtinId="9" hidden="1"/>
    <cellStyle name="Normal" xfId="0" builtinId="0"/>
    <cellStyle name="Normal 2" xfId="1" xr:uid="{00000000-0005-0000-0000-0000BF030000}"/>
    <cellStyle name="Normal 2 2" xfId="2" xr:uid="{00000000-0005-0000-0000-0000C0030000}"/>
    <cellStyle name="Normal 2 2 2" xfId="3" xr:uid="{00000000-0005-0000-0000-0000C1030000}"/>
    <cellStyle name="Pourcentage" xfId="962" builtinId="5"/>
  </cellStyles>
  <dxfs count="459">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53"/>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2"/>
        </patternFill>
      </fill>
    </dxf>
    <dxf>
      <font>
        <b/>
        <i val="0"/>
        <condense val="0"/>
        <extend val="0"/>
        <color indexed="9"/>
      </font>
      <fill>
        <patternFill>
          <bgColor indexed="53"/>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53"/>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53"/>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53"/>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53"/>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53"/>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53"/>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53"/>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53"/>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53"/>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9"/>
      </font>
      <fill>
        <patternFill>
          <bgColor indexed="53"/>
        </patternFill>
      </fill>
    </dxf>
    <dxf>
      <font>
        <b/>
        <i val="0"/>
        <condense val="0"/>
        <extend val="0"/>
        <color indexed="9"/>
      </font>
      <fill>
        <patternFill>
          <bgColor indexed="17"/>
        </patternFill>
      </fill>
    </dxf>
    <dxf>
      <font>
        <b/>
        <i val="0"/>
        <condense val="0"/>
        <extend val="0"/>
        <color indexed="9"/>
      </font>
      <fill>
        <patternFill>
          <bgColor indexed="12"/>
        </patternFill>
      </fill>
    </dxf>
    <dxf>
      <font>
        <b/>
        <i val="0"/>
        <condense val="0"/>
        <extend val="0"/>
        <color indexed="9"/>
      </font>
      <fill>
        <patternFill>
          <bgColor indexed="1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D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241300</xdr:colOff>
      <xdr:row>3</xdr:row>
      <xdr:rowOff>127000</xdr:rowOff>
    </xdr:from>
    <xdr:to>
      <xdr:col>3</xdr:col>
      <xdr:colOff>304800</xdr:colOff>
      <xdr:row>7</xdr:row>
      <xdr:rowOff>38100</xdr:rowOff>
    </xdr:to>
    <xdr:pic>
      <xdr:nvPicPr>
        <xdr:cNvPr id="2" name="Image 3" descr="Logo-Pharma">
          <a:extLst>
            <a:ext uri="{FF2B5EF4-FFF2-40B4-BE49-F238E27FC236}">
              <a16:creationId xmlns:a16="http://schemas.microsoft.com/office/drawing/2014/main" id="{D8B7EBC5-AE4D-2E4E-BC18-5CC911053A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0400" y="762000"/>
          <a:ext cx="927100" cy="7747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241300</xdr:colOff>
      <xdr:row>3</xdr:row>
      <xdr:rowOff>127000</xdr:rowOff>
    </xdr:from>
    <xdr:to>
      <xdr:col>3</xdr:col>
      <xdr:colOff>304800</xdr:colOff>
      <xdr:row>7</xdr:row>
      <xdr:rowOff>38100</xdr:rowOff>
    </xdr:to>
    <xdr:pic>
      <xdr:nvPicPr>
        <xdr:cNvPr id="3" name="Image 3" descr="Logo-Pharma">
          <a:extLst>
            <a:ext uri="{FF2B5EF4-FFF2-40B4-BE49-F238E27FC236}">
              <a16:creationId xmlns:a16="http://schemas.microsoft.com/office/drawing/2014/main" id="{73D69CCD-173C-7149-883B-131E65CA11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0400" y="762000"/>
          <a:ext cx="927100" cy="7747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3</xdr:col>
      <xdr:colOff>409222</xdr:colOff>
      <xdr:row>3</xdr:row>
      <xdr:rowOff>112889</xdr:rowOff>
    </xdr:from>
    <xdr:to>
      <xdr:col>7</xdr:col>
      <xdr:colOff>33867</xdr:colOff>
      <xdr:row>7</xdr:row>
      <xdr:rowOff>170744</xdr:rowOff>
    </xdr:to>
    <xdr:sp macro="" textlink="">
      <xdr:nvSpPr>
        <xdr:cNvPr id="4" name="Text Box 357">
          <a:extLst>
            <a:ext uri="{FF2B5EF4-FFF2-40B4-BE49-F238E27FC236}">
              <a16:creationId xmlns:a16="http://schemas.microsoft.com/office/drawing/2014/main" id="{4E7ACB76-699D-6840-A63F-625EB16517EB}"/>
            </a:ext>
          </a:extLst>
        </xdr:cNvPr>
        <xdr:cNvSpPr txBox="1">
          <a:spLocks noChangeArrowheads="1"/>
        </xdr:cNvSpPr>
      </xdr:nvSpPr>
      <xdr:spPr bwMode="auto">
        <a:xfrm>
          <a:off x="1691922" y="747889"/>
          <a:ext cx="1351845" cy="92145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pt-BR" sz="1200" b="0" i="0" u="none" strike="noStrike" baseline="0">
              <a:solidFill>
                <a:srgbClr val="000000"/>
              </a:solidFill>
              <a:latin typeface="Cambria"/>
              <a:ea typeface="Cambria"/>
              <a:cs typeface="Cambria"/>
            </a:rPr>
            <a:t>     </a:t>
          </a:r>
          <a:r>
            <a:rPr lang="pt-BR" sz="800" b="1" i="0" u="none" strike="noStrike" baseline="0">
              <a:solidFill>
                <a:srgbClr val="FFFFFF"/>
              </a:solidFill>
              <a:latin typeface="Cambria"/>
              <a:ea typeface="Cambria"/>
              <a:cs typeface="Cambria"/>
            </a:rPr>
            <a:t>P  H  A  R  M  A  C  I  E</a:t>
          </a:r>
        </a:p>
        <a:p>
          <a:pPr algn="ctr" rtl="0">
            <a:defRPr sz="1000"/>
          </a:pPr>
          <a:r>
            <a:rPr lang="pt-BR" sz="800" b="1" i="0" u="none" strike="noStrike" baseline="0">
              <a:solidFill>
                <a:srgbClr val="FFFFFF"/>
              </a:solidFill>
              <a:latin typeface="Cambria"/>
              <a:ea typeface="Cambria"/>
              <a:cs typeface="Cambria"/>
            </a:rPr>
            <a:t>     G  A  L  E  N  I  Q  U  E</a:t>
          </a:r>
        </a:p>
        <a:p>
          <a:pPr algn="ctr" rtl="0">
            <a:defRPr sz="1000"/>
          </a:pPr>
          <a:r>
            <a:rPr lang="pt-BR" sz="800" b="1" i="0" u="none" strike="noStrike" baseline="0">
              <a:solidFill>
                <a:srgbClr val="FFFFFF"/>
              </a:solidFill>
              <a:latin typeface="Cambria"/>
              <a:ea typeface="Cambria"/>
              <a:cs typeface="Cambria"/>
            </a:rPr>
            <a:t>     I N D U S T R I E L L E</a:t>
          </a:r>
        </a:p>
        <a:p>
          <a:pPr algn="ctr" rtl="0">
            <a:defRPr sz="1000"/>
          </a:pPr>
          <a:r>
            <a:rPr lang="pt-BR" sz="800" b="1" i="0" u="none" strike="noStrike" baseline="0">
              <a:solidFill>
                <a:srgbClr val="FFFFFF"/>
              </a:solidFill>
              <a:latin typeface="Cambria"/>
              <a:ea typeface="Cambria"/>
              <a:cs typeface="Cambria"/>
            </a:rPr>
            <a:t> et</a:t>
          </a:r>
        </a:p>
        <a:p>
          <a:pPr algn="ctr" rtl="0">
            <a:defRPr sz="1000"/>
          </a:pPr>
          <a:r>
            <a:rPr lang="pt-BR" sz="800" b="1" i="0" u="none" strike="noStrike" baseline="0">
              <a:solidFill>
                <a:srgbClr val="FFFFFF"/>
              </a:solidFill>
              <a:latin typeface="Cambria"/>
              <a:ea typeface="Cambria"/>
              <a:cs typeface="Cambria"/>
            </a:rPr>
            <a:t>   C O S M E T O L O G I E</a:t>
          </a:r>
        </a:p>
        <a:p>
          <a:pPr algn="ctr" rtl="0">
            <a:defRPr sz="1000"/>
          </a:pPr>
          <a:endParaRPr lang="pt-BR" sz="800" b="1" i="0" u="none" strike="noStrike" baseline="0">
            <a:solidFill>
              <a:srgbClr val="FFFFFF"/>
            </a:solidFill>
            <a:latin typeface="Cambria"/>
            <a:ea typeface="Cambria"/>
            <a:cs typeface="Cambria"/>
          </a:endParaRPr>
        </a:p>
      </xdr:txBody>
    </xdr:sp>
    <xdr:clientData/>
  </xdr:twoCellAnchor>
  <xdr:twoCellAnchor editAs="oneCell">
    <xdr:from>
      <xdr:col>27</xdr:col>
      <xdr:colOff>395111</xdr:colOff>
      <xdr:row>3</xdr:row>
      <xdr:rowOff>70556</xdr:rowOff>
    </xdr:from>
    <xdr:to>
      <xdr:col>30</xdr:col>
      <xdr:colOff>59266</xdr:colOff>
      <xdr:row>7</xdr:row>
      <xdr:rowOff>121356</xdr:rowOff>
    </xdr:to>
    <xdr:pic>
      <xdr:nvPicPr>
        <xdr:cNvPr id="5" name="Image 1">
          <a:extLst>
            <a:ext uri="{FF2B5EF4-FFF2-40B4-BE49-F238E27FC236}">
              <a16:creationId xmlns:a16="http://schemas.microsoft.com/office/drawing/2014/main" id="{BB0ACB27-F363-D04D-A096-7092266F996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88511" y="705556"/>
          <a:ext cx="959555" cy="914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241300</xdr:colOff>
      <xdr:row>3</xdr:row>
      <xdr:rowOff>127000</xdr:rowOff>
    </xdr:from>
    <xdr:to>
      <xdr:col>3</xdr:col>
      <xdr:colOff>304800</xdr:colOff>
      <xdr:row>7</xdr:row>
      <xdr:rowOff>38100</xdr:rowOff>
    </xdr:to>
    <xdr:pic>
      <xdr:nvPicPr>
        <xdr:cNvPr id="29268" name="Image 3" descr="Logo-Pharma">
          <a:extLst>
            <a:ext uri="{FF2B5EF4-FFF2-40B4-BE49-F238E27FC236}">
              <a16:creationId xmlns:a16="http://schemas.microsoft.com/office/drawing/2014/main" id="{00000000-0008-0000-0000-0000547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0400" y="762000"/>
          <a:ext cx="927100" cy="7747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241300</xdr:colOff>
      <xdr:row>3</xdr:row>
      <xdr:rowOff>127000</xdr:rowOff>
    </xdr:from>
    <xdr:to>
      <xdr:col>3</xdr:col>
      <xdr:colOff>304800</xdr:colOff>
      <xdr:row>7</xdr:row>
      <xdr:rowOff>38100</xdr:rowOff>
    </xdr:to>
    <xdr:pic>
      <xdr:nvPicPr>
        <xdr:cNvPr id="29269" name="Image 3" descr="Logo-Pharma">
          <a:extLst>
            <a:ext uri="{FF2B5EF4-FFF2-40B4-BE49-F238E27FC236}">
              <a16:creationId xmlns:a16="http://schemas.microsoft.com/office/drawing/2014/main" id="{00000000-0008-0000-0000-0000557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0400" y="762000"/>
          <a:ext cx="927100" cy="7747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3</xdr:col>
      <xdr:colOff>409222</xdr:colOff>
      <xdr:row>3</xdr:row>
      <xdr:rowOff>112889</xdr:rowOff>
    </xdr:from>
    <xdr:to>
      <xdr:col>7</xdr:col>
      <xdr:colOff>33867</xdr:colOff>
      <xdr:row>7</xdr:row>
      <xdr:rowOff>170744</xdr:rowOff>
    </xdr:to>
    <xdr:sp macro="" textlink="">
      <xdr:nvSpPr>
        <xdr:cNvPr id="8" name="Text Box 357">
          <a:extLst>
            <a:ext uri="{FF2B5EF4-FFF2-40B4-BE49-F238E27FC236}">
              <a16:creationId xmlns:a16="http://schemas.microsoft.com/office/drawing/2014/main" id="{00000000-0008-0000-0000-000008000000}"/>
            </a:ext>
          </a:extLst>
        </xdr:cNvPr>
        <xdr:cNvSpPr txBox="1">
          <a:spLocks noChangeArrowheads="1"/>
        </xdr:cNvSpPr>
      </xdr:nvSpPr>
      <xdr:spPr bwMode="auto">
        <a:xfrm>
          <a:off x="1707444" y="733778"/>
          <a:ext cx="1374423" cy="90452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pt-BR" sz="1200" b="0" i="0" u="none" strike="noStrike" baseline="0">
              <a:solidFill>
                <a:srgbClr val="000000"/>
              </a:solidFill>
              <a:latin typeface="Cambria"/>
              <a:ea typeface="Cambria"/>
              <a:cs typeface="Cambria"/>
            </a:rPr>
            <a:t>     </a:t>
          </a:r>
          <a:r>
            <a:rPr lang="pt-BR" sz="800" b="1" i="0" u="none" strike="noStrike" baseline="0">
              <a:solidFill>
                <a:srgbClr val="FFFFFF"/>
              </a:solidFill>
              <a:latin typeface="Cambria"/>
              <a:ea typeface="Cambria"/>
              <a:cs typeface="Cambria"/>
            </a:rPr>
            <a:t>P  H  A  R  M  A  C  I  E</a:t>
          </a:r>
        </a:p>
        <a:p>
          <a:pPr algn="ctr" rtl="0">
            <a:defRPr sz="1000"/>
          </a:pPr>
          <a:r>
            <a:rPr lang="pt-BR" sz="800" b="1" i="0" u="none" strike="noStrike" baseline="0">
              <a:solidFill>
                <a:srgbClr val="FFFFFF"/>
              </a:solidFill>
              <a:latin typeface="Cambria"/>
              <a:ea typeface="Cambria"/>
              <a:cs typeface="Cambria"/>
            </a:rPr>
            <a:t>     G  A  L  E  N  I  Q  U  E</a:t>
          </a:r>
        </a:p>
        <a:p>
          <a:pPr algn="ctr" rtl="0">
            <a:defRPr sz="1000"/>
          </a:pPr>
          <a:r>
            <a:rPr lang="pt-BR" sz="800" b="1" i="0" u="none" strike="noStrike" baseline="0">
              <a:solidFill>
                <a:srgbClr val="FFFFFF"/>
              </a:solidFill>
              <a:latin typeface="Cambria"/>
              <a:ea typeface="Cambria"/>
              <a:cs typeface="Cambria"/>
            </a:rPr>
            <a:t>     I N D U S T R I E L L E</a:t>
          </a:r>
        </a:p>
        <a:p>
          <a:pPr algn="ctr" rtl="0">
            <a:defRPr sz="1000"/>
          </a:pPr>
          <a:r>
            <a:rPr lang="pt-BR" sz="800" b="1" i="0" u="none" strike="noStrike" baseline="0">
              <a:solidFill>
                <a:srgbClr val="FFFFFF"/>
              </a:solidFill>
              <a:latin typeface="Cambria"/>
              <a:ea typeface="Cambria"/>
              <a:cs typeface="Cambria"/>
            </a:rPr>
            <a:t> et</a:t>
          </a:r>
        </a:p>
        <a:p>
          <a:pPr algn="ctr" rtl="0">
            <a:defRPr sz="1000"/>
          </a:pPr>
          <a:r>
            <a:rPr lang="pt-BR" sz="800" b="1" i="0" u="none" strike="noStrike" baseline="0">
              <a:solidFill>
                <a:srgbClr val="FFFFFF"/>
              </a:solidFill>
              <a:latin typeface="Cambria"/>
              <a:ea typeface="Cambria"/>
              <a:cs typeface="Cambria"/>
            </a:rPr>
            <a:t>   C O S M E T O L O G I E</a:t>
          </a:r>
        </a:p>
        <a:p>
          <a:pPr algn="ctr" rtl="0">
            <a:defRPr sz="1000"/>
          </a:pPr>
          <a:endParaRPr lang="pt-BR" sz="800" b="1" i="0" u="none" strike="noStrike" baseline="0">
            <a:solidFill>
              <a:srgbClr val="FFFFFF"/>
            </a:solidFill>
            <a:latin typeface="Cambria"/>
            <a:ea typeface="Cambria"/>
            <a:cs typeface="Cambria"/>
          </a:endParaRPr>
        </a:p>
      </xdr:txBody>
    </xdr:sp>
    <xdr:clientData/>
  </xdr:twoCellAnchor>
  <xdr:twoCellAnchor editAs="oneCell">
    <xdr:from>
      <xdr:col>27</xdr:col>
      <xdr:colOff>395111</xdr:colOff>
      <xdr:row>3</xdr:row>
      <xdr:rowOff>70556</xdr:rowOff>
    </xdr:from>
    <xdr:to>
      <xdr:col>30</xdr:col>
      <xdr:colOff>59266</xdr:colOff>
      <xdr:row>7</xdr:row>
      <xdr:rowOff>121356</xdr:rowOff>
    </xdr:to>
    <xdr:pic>
      <xdr:nvPicPr>
        <xdr:cNvPr id="5" name="Image 1">
          <a:extLst>
            <a:ext uri="{FF2B5EF4-FFF2-40B4-BE49-F238E27FC236}">
              <a16:creationId xmlns:a16="http://schemas.microsoft.com/office/drawing/2014/main" id="{40812564-95A7-164A-A5DC-3452EFFE94F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18333" y="691445"/>
          <a:ext cx="976489" cy="89746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635000</xdr:colOff>
      <xdr:row>2</xdr:row>
      <xdr:rowOff>0</xdr:rowOff>
    </xdr:from>
    <xdr:ext cx="184731" cy="264560"/>
    <xdr:sp macro="" textlink="">
      <xdr:nvSpPr>
        <xdr:cNvPr id="2" name="ZoneTexte 1">
          <a:extLst>
            <a:ext uri="{FF2B5EF4-FFF2-40B4-BE49-F238E27FC236}">
              <a16:creationId xmlns:a16="http://schemas.microsoft.com/office/drawing/2014/main" id="{5C5FF4E8-A83D-194D-8335-47BEC5C630D0}"/>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3" name="ZoneTexte 2">
          <a:extLst>
            <a:ext uri="{FF2B5EF4-FFF2-40B4-BE49-F238E27FC236}">
              <a16:creationId xmlns:a16="http://schemas.microsoft.com/office/drawing/2014/main" id="{667EA315-E042-454C-B204-EDF71A95689B}"/>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4" name="ZoneTexte 3">
          <a:extLst>
            <a:ext uri="{FF2B5EF4-FFF2-40B4-BE49-F238E27FC236}">
              <a16:creationId xmlns:a16="http://schemas.microsoft.com/office/drawing/2014/main" id="{4BFD0379-0FD6-AC4F-9BE2-7D4FF6585745}"/>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5" name="ZoneTexte 4">
          <a:extLst>
            <a:ext uri="{FF2B5EF4-FFF2-40B4-BE49-F238E27FC236}">
              <a16:creationId xmlns:a16="http://schemas.microsoft.com/office/drawing/2014/main" id="{941C4851-297A-7B4B-A87F-EE50BC1669DE}"/>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6" name="ZoneTexte 5">
          <a:extLst>
            <a:ext uri="{FF2B5EF4-FFF2-40B4-BE49-F238E27FC236}">
              <a16:creationId xmlns:a16="http://schemas.microsoft.com/office/drawing/2014/main" id="{A3F3C51D-6531-4B42-BF75-6EDE7599BBCD}"/>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7" name="ZoneTexte 2">
          <a:extLst>
            <a:ext uri="{FF2B5EF4-FFF2-40B4-BE49-F238E27FC236}">
              <a16:creationId xmlns:a16="http://schemas.microsoft.com/office/drawing/2014/main" id="{C22B5345-5782-1840-815E-F1417606978E}"/>
            </a:ext>
          </a:extLst>
        </xdr:cNvPr>
        <xdr:cNvSpPr txBox="1"/>
      </xdr:nvSpPr>
      <xdr:spPr bwMode="auto">
        <a:xfrm>
          <a:off x="16637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2</xdr:col>
      <xdr:colOff>635000</xdr:colOff>
      <xdr:row>2</xdr:row>
      <xdr:rowOff>0</xdr:rowOff>
    </xdr:from>
    <xdr:ext cx="184731" cy="264560"/>
    <xdr:sp macro="" textlink="">
      <xdr:nvSpPr>
        <xdr:cNvPr id="8" name="ZoneTexte 3">
          <a:extLst>
            <a:ext uri="{FF2B5EF4-FFF2-40B4-BE49-F238E27FC236}">
              <a16:creationId xmlns:a16="http://schemas.microsoft.com/office/drawing/2014/main" id="{435F3E7E-C055-5542-A97E-9FE61CDE07D4}"/>
            </a:ext>
          </a:extLst>
        </xdr:cNvPr>
        <xdr:cNvSpPr txBox="1"/>
      </xdr:nvSpPr>
      <xdr:spPr bwMode="auto">
        <a:xfrm>
          <a:off x="16637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2</xdr:col>
      <xdr:colOff>635000</xdr:colOff>
      <xdr:row>2</xdr:row>
      <xdr:rowOff>0</xdr:rowOff>
    </xdr:from>
    <xdr:ext cx="184731" cy="264560"/>
    <xdr:sp macro="" textlink="">
      <xdr:nvSpPr>
        <xdr:cNvPr id="9" name="ZoneTexte 4">
          <a:extLst>
            <a:ext uri="{FF2B5EF4-FFF2-40B4-BE49-F238E27FC236}">
              <a16:creationId xmlns:a16="http://schemas.microsoft.com/office/drawing/2014/main" id="{85FD573D-19B0-BE4D-8AFB-6518A3605921}"/>
            </a:ext>
          </a:extLst>
        </xdr:cNvPr>
        <xdr:cNvSpPr txBox="1"/>
      </xdr:nvSpPr>
      <xdr:spPr bwMode="auto">
        <a:xfrm>
          <a:off x="16637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2</xdr:col>
      <xdr:colOff>635000</xdr:colOff>
      <xdr:row>2</xdr:row>
      <xdr:rowOff>0</xdr:rowOff>
    </xdr:from>
    <xdr:ext cx="184731" cy="264560"/>
    <xdr:sp macro="" textlink="">
      <xdr:nvSpPr>
        <xdr:cNvPr id="10" name="ZoneTexte 5">
          <a:extLst>
            <a:ext uri="{FF2B5EF4-FFF2-40B4-BE49-F238E27FC236}">
              <a16:creationId xmlns:a16="http://schemas.microsoft.com/office/drawing/2014/main" id="{47267BF9-0A67-3C49-9A7F-8E26B600EF26}"/>
            </a:ext>
          </a:extLst>
        </xdr:cNvPr>
        <xdr:cNvSpPr txBox="1"/>
      </xdr:nvSpPr>
      <xdr:spPr bwMode="auto">
        <a:xfrm>
          <a:off x="16637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3</xdr:col>
      <xdr:colOff>635000</xdr:colOff>
      <xdr:row>2</xdr:row>
      <xdr:rowOff>0</xdr:rowOff>
    </xdr:from>
    <xdr:ext cx="184731" cy="264560"/>
    <xdr:sp macro="" textlink="">
      <xdr:nvSpPr>
        <xdr:cNvPr id="11" name="ZoneTexte 10">
          <a:extLst>
            <a:ext uri="{FF2B5EF4-FFF2-40B4-BE49-F238E27FC236}">
              <a16:creationId xmlns:a16="http://schemas.microsoft.com/office/drawing/2014/main" id="{66C820E9-9EF3-AD4C-8EE7-1C4AF685888E}"/>
            </a:ext>
          </a:extLst>
        </xdr:cNvPr>
        <xdr:cNvSpPr txBox="1"/>
      </xdr:nvSpPr>
      <xdr:spPr>
        <a:xfrm>
          <a:off x="32512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3</xdr:col>
      <xdr:colOff>635000</xdr:colOff>
      <xdr:row>2</xdr:row>
      <xdr:rowOff>0</xdr:rowOff>
    </xdr:from>
    <xdr:ext cx="184731" cy="264560"/>
    <xdr:sp macro="" textlink="">
      <xdr:nvSpPr>
        <xdr:cNvPr id="12" name="ZoneTexte 11">
          <a:extLst>
            <a:ext uri="{FF2B5EF4-FFF2-40B4-BE49-F238E27FC236}">
              <a16:creationId xmlns:a16="http://schemas.microsoft.com/office/drawing/2014/main" id="{D3E42308-C845-4547-895C-52ABC7A1C78B}"/>
            </a:ext>
          </a:extLst>
        </xdr:cNvPr>
        <xdr:cNvSpPr txBox="1"/>
      </xdr:nvSpPr>
      <xdr:spPr>
        <a:xfrm>
          <a:off x="32512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3</xdr:col>
      <xdr:colOff>635000</xdr:colOff>
      <xdr:row>2</xdr:row>
      <xdr:rowOff>0</xdr:rowOff>
    </xdr:from>
    <xdr:ext cx="184731" cy="264560"/>
    <xdr:sp macro="" textlink="">
      <xdr:nvSpPr>
        <xdr:cNvPr id="13" name="ZoneTexte 12">
          <a:extLst>
            <a:ext uri="{FF2B5EF4-FFF2-40B4-BE49-F238E27FC236}">
              <a16:creationId xmlns:a16="http://schemas.microsoft.com/office/drawing/2014/main" id="{C8B4C7FB-E581-6C4A-B65C-0945D21A7570}"/>
            </a:ext>
          </a:extLst>
        </xdr:cNvPr>
        <xdr:cNvSpPr txBox="1"/>
      </xdr:nvSpPr>
      <xdr:spPr>
        <a:xfrm>
          <a:off x="32512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2</xdr:col>
      <xdr:colOff>635000</xdr:colOff>
      <xdr:row>2</xdr:row>
      <xdr:rowOff>0</xdr:rowOff>
    </xdr:from>
    <xdr:ext cx="184731" cy="264560"/>
    <xdr:sp macro="" textlink="">
      <xdr:nvSpPr>
        <xdr:cNvPr id="14" name="ZoneTexte 13">
          <a:extLst>
            <a:ext uri="{FF2B5EF4-FFF2-40B4-BE49-F238E27FC236}">
              <a16:creationId xmlns:a16="http://schemas.microsoft.com/office/drawing/2014/main" id="{053397CC-D7ED-7E4D-A11E-EE5932806D76}"/>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15" name="ZoneTexte 14">
          <a:extLst>
            <a:ext uri="{FF2B5EF4-FFF2-40B4-BE49-F238E27FC236}">
              <a16:creationId xmlns:a16="http://schemas.microsoft.com/office/drawing/2014/main" id="{4BD7E384-9B32-BC43-B8F7-1BC5E40FE5A7}"/>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16" name="ZoneTexte 15">
          <a:extLst>
            <a:ext uri="{FF2B5EF4-FFF2-40B4-BE49-F238E27FC236}">
              <a16:creationId xmlns:a16="http://schemas.microsoft.com/office/drawing/2014/main" id="{46FF9E83-98DB-784C-9942-8FF72ADE7F2C}"/>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17" name="ZoneTexte 16">
          <a:extLst>
            <a:ext uri="{FF2B5EF4-FFF2-40B4-BE49-F238E27FC236}">
              <a16:creationId xmlns:a16="http://schemas.microsoft.com/office/drawing/2014/main" id="{F859DA71-B229-D142-A396-813F488E80D4}"/>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18" name="ZoneTexte 2">
          <a:extLst>
            <a:ext uri="{FF2B5EF4-FFF2-40B4-BE49-F238E27FC236}">
              <a16:creationId xmlns:a16="http://schemas.microsoft.com/office/drawing/2014/main" id="{F8E06BFF-69DE-3243-BD83-893944CCCD87}"/>
            </a:ext>
          </a:extLst>
        </xdr:cNvPr>
        <xdr:cNvSpPr txBox="1"/>
      </xdr:nvSpPr>
      <xdr:spPr bwMode="auto">
        <a:xfrm>
          <a:off x="16637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2</xdr:col>
      <xdr:colOff>635000</xdr:colOff>
      <xdr:row>2</xdr:row>
      <xdr:rowOff>0</xdr:rowOff>
    </xdr:from>
    <xdr:ext cx="184731" cy="264560"/>
    <xdr:sp macro="" textlink="">
      <xdr:nvSpPr>
        <xdr:cNvPr id="19" name="ZoneTexte 3">
          <a:extLst>
            <a:ext uri="{FF2B5EF4-FFF2-40B4-BE49-F238E27FC236}">
              <a16:creationId xmlns:a16="http://schemas.microsoft.com/office/drawing/2014/main" id="{AAFC578A-ACD9-CF43-A6EA-6D9B6B3E2FE1}"/>
            </a:ext>
          </a:extLst>
        </xdr:cNvPr>
        <xdr:cNvSpPr txBox="1"/>
      </xdr:nvSpPr>
      <xdr:spPr bwMode="auto">
        <a:xfrm>
          <a:off x="16637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2</xdr:col>
      <xdr:colOff>635000</xdr:colOff>
      <xdr:row>2</xdr:row>
      <xdr:rowOff>0</xdr:rowOff>
    </xdr:from>
    <xdr:ext cx="184731" cy="264560"/>
    <xdr:sp macro="" textlink="">
      <xdr:nvSpPr>
        <xdr:cNvPr id="20" name="ZoneTexte 4">
          <a:extLst>
            <a:ext uri="{FF2B5EF4-FFF2-40B4-BE49-F238E27FC236}">
              <a16:creationId xmlns:a16="http://schemas.microsoft.com/office/drawing/2014/main" id="{71FA6BFB-2724-FA4C-BB9E-98B33F92B544}"/>
            </a:ext>
          </a:extLst>
        </xdr:cNvPr>
        <xdr:cNvSpPr txBox="1"/>
      </xdr:nvSpPr>
      <xdr:spPr bwMode="auto">
        <a:xfrm>
          <a:off x="16637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2</xdr:col>
      <xdr:colOff>635000</xdr:colOff>
      <xdr:row>2</xdr:row>
      <xdr:rowOff>0</xdr:rowOff>
    </xdr:from>
    <xdr:ext cx="184731" cy="264560"/>
    <xdr:sp macro="" textlink="">
      <xdr:nvSpPr>
        <xdr:cNvPr id="21" name="ZoneTexte 20">
          <a:extLst>
            <a:ext uri="{FF2B5EF4-FFF2-40B4-BE49-F238E27FC236}">
              <a16:creationId xmlns:a16="http://schemas.microsoft.com/office/drawing/2014/main" id="{29A31D48-EC5A-3648-9C3D-08C5626BCCC3}"/>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22" name="ZoneTexte 21">
          <a:extLst>
            <a:ext uri="{FF2B5EF4-FFF2-40B4-BE49-F238E27FC236}">
              <a16:creationId xmlns:a16="http://schemas.microsoft.com/office/drawing/2014/main" id="{4F51BD6A-B227-0540-B3AA-057761895AFD}"/>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23" name="ZoneTexte 22">
          <a:extLst>
            <a:ext uri="{FF2B5EF4-FFF2-40B4-BE49-F238E27FC236}">
              <a16:creationId xmlns:a16="http://schemas.microsoft.com/office/drawing/2014/main" id="{B1EA9879-268A-3B40-8629-B30D3D267F2C}"/>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24" name="ZoneTexte 23">
          <a:extLst>
            <a:ext uri="{FF2B5EF4-FFF2-40B4-BE49-F238E27FC236}">
              <a16:creationId xmlns:a16="http://schemas.microsoft.com/office/drawing/2014/main" id="{B7168259-AE49-4740-BC73-D80EA849D7F7}"/>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25" name="ZoneTexte 24">
          <a:extLst>
            <a:ext uri="{FF2B5EF4-FFF2-40B4-BE49-F238E27FC236}">
              <a16:creationId xmlns:a16="http://schemas.microsoft.com/office/drawing/2014/main" id="{15178F3B-6AA9-D84F-80D7-BB0C7A0786EC}"/>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26" name="ZoneTexte 2">
          <a:extLst>
            <a:ext uri="{FF2B5EF4-FFF2-40B4-BE49-F238E27FC236}">
              <a16:creationId xmlns:a16="http://schemas.microsoft.com/office/drawing/2014/main" id="{FDFD1327-5814-7F43-A5F1-5D3CECBA8E22}"/>
            </a:ext>
          </a:extLst>
        </xdr:cNvPr>
        <xdr:cNvSpPr txBox="1"/>
      </xdr:nvSpPr>
      <xdr:spPr bwMode="auto">
        <a:xfrm>
          <a:off x="16637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2</xdr:col>
      <xdr:colOff>635000</xdr:colOff>
      <xdr:row>2</xdr:row>
      <xdr:rowOff>0</xdr:rowOff>
    </xdr:from>
    <xdr:ext cx="184731" cy="264560"/>
    <xdr:sp macro="" textlink="">
      <xdr:nvSpPr>
        <xdr:cNvPr id="27" name="ZoneTexte 3">
          <a:extLst>
            <a:ext uri="{FF2B5EF4-FFF2-40B4-BE49-F238E27FC236}">
              <a16:creationId xmlns:a16="http://schemas.microsoft.com/office/drawing/2014/main" id="{3E97B371-5A6B-9D4F-A80D-F9083183B481}"/>
            </a:ext>
          </a:extLst>
        </xdr:cNvPr>
        <xdr:cNvSpPr txBox="1"/>
      </xdr:nvSpPr>
      <xdr:spPr bwMode="auto">
        <a:xfrm>
          <a:off x="16637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2</xdr:col>
      <xdr:colOff>635000</xdr:colOff>
      <xdr:row>2</xdr:row>
      <xdr:rowOff>0</xdr:rowOff>
    </xdr:from>
    <xdr:ext cx="184731" cy="264560"/>
    <xdr:sp macro="" textlink="">
      <xdr:nvSpPr>
        <xdr:cNvPr id="28" name="ZoneTexte 4">
          <a:extLst>
            <a:ext uri="{FF2B5EF4-FFF2-40B4-BE49-F238E27FC236}">
              <a16:creationId xmlns:a16="http://schemas.microsoft.com/office/drawing/2014/main" id="{3FD68ECD-ECED-1444-8CAE-EC1390C44071}"/>
            </a:ext>
          </a:extLst>
        </xdr:cNvPr>
        <xdr:cNvSpPr txBox="1"/>
      </xdr:nvSpPr>
      <xdr:spPr bwMode="auto">
        <a:xfrm>
          <a:off x="16637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2</xdr:col>
      <xdr:colOff>635000</xdr:colOff>
      <xdr:row>2</xdr:row>
      <xdr:rowOff>0</xdr:rowOff>
    </xdr:from>
    <xdr:ext cx="184731" cy="264560"/>
    <xdr:sp macro="" textlink="">
      <xdr:nvSpPr>
        <xdr:cNvPr id="29" name="ZoneTexte 5">
          <a:extLst>
            <a:ext uri="{FF2B5EF4-FFF2-40B4-BE49-F238E27FC236}">
              <a16:creationId xmlns:a16="http://schemas.microsoft.com/office/drawing/2014/main" id="{57F1EA00-9F57-1645-89C6-A8E620BC3C65}"/>
            </a:ext>
          </a:extLst>
        </xdr:cNvPr>
        <xdr:cNvSpPr txBox="1"/>
      </xdr:nvSpPr>
      <xdr:spPr bwMode="auto">
        <a:xfrm>
          <a:off x="16637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3</xdr:col>
      <xdr:colOff>635000</xdr:colOff>
      <xdr:row>2</xdr:row>
      <xdr:rowOff>0</xdr:rowOff>
    </xdr:from>
    <xdr:ext cx="184731" cy="264560"/>
    <xdr:sp macro="" textlink="">
      <xdr:nvSpPr>
        <xdr:cNvPr id="30" name="ZoneTexte 29">
          <a:extLst>
            <a:ext uri="{FF2B5EF4-FFF2-40B4-BE49-F238E27FC236}">
              <a16:creationId xmlns:a16="http://schemas.microsoft.com/office/drawing/2014/main" id="{3A0A54BB-AE4E-2946-8DF5-9FE3B81C6168}"/>
            </a:ext>
          </a:extLst>
        </xdr:cNvPr>
        <xdr:cNvSpPr txBox="1"/>
      </xdr:nvSpPr>
      <xdr:spPr>
        <a:xfrm>
          <a:off x="32512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3</xdr:col>
      <xdr:colOff>635000</xdr:colOff>
      <xdr:row>2</xdr:row>
      <xdr:rowOff>0</xdr:rowOff>
    </xdr:from>
    <xdr:ext cx="184731" cy="264560"/>
    <xdr:sp macro="" textlink="">
      <xdr:nvSpPr>
        <xdr:cNvPr id="31" name="ZoneTexte 30">
          <a:extLst>
            <a:ext uri="{FF2B5EF4-FFF2-40B4-BE49-F238E27FC236}">
              <a16:creationId xmlns:a16="http://schemas.microsoft.com/office/drawing/2014/main" id="{D8DC6035-1D8E-EE4E-9EC0-8673F85ABFEF}"/>
            </a:ext>
          </a:extLst>
        </xdr:cNvPr>
        <xdr:cNvSpPr txBox="1"/>
      </xdr:nvSpPr>
      <xdr:spPr>
        <a:xfrm>
          <a:off x="32512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3</xdr:col>
      <xdr:colOff>635000</xdr:colOff>
      <xdr:row>2</xdr:row>
      <xdr:rowOff>0</xdr:rowOff>
    </xdr:from>
    <xdr:ext cx="184731" cy="264560"/>
    <xdr:sp macro="" textlink="">
      <xdr:nvSpPr>
        <xdr:cNvPr id="32" name="ZoneTexte 31">
          <a:extLst>
            <a:ext uri="{FF2B5EF4-FFF2-40B4-BE49-F238E27FC236}">
              <a16:creationId xmlns:a16="http://schemas.microsoft.com/office/drawing/2014/main" id="{5AD984C7-B985-0D47-A8DF-2938B306F934}"/>
            </a:ext>
          </a:extLst>
        </xdr:cNvPr>
        <xdr:cNvSpPr txBox="1"/>
      </xdr:nvSpPr>
      <xdr:spPr>
        <a:xfrm>
          <a:off x="32512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2</xdr:col>
      <xdr:colOff>635000</xdr:colOff>
      <xdr:row>2</xdr:row>
      <xdr:rowOff>0</xdr:rowOff>
    </xdr:from>
    <xdr:ext cx="184731" cy="264560"/>
    <xdr:sp macro="" textlink="">
      <xdr:nvSpPr>
        <xdr:cNvPr id="33" name="ZoneTexte 32">
          <a:extLst>
            <a:ext uri="{FF2B5EF4-FFF2-40B4-BE49-F238E27FC236}">
              <a16:creationId xmlns:a16="http://schemas.microsoft.com/office/drawing/2014/main" id="{27078B04-855E-134E-88B7-65CB84A093D3}"/>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34" name="ZoneTexte 33">
          <a:extLst>
            <a:ext uri="{FF2B5EF4-FFF2-40B4-BE49-F238E27FC236}">
              <a16:creationId xmlns:a16="http://schemas.microsoft.com/office/drawing/2014/main" id="{C15E44E1-C9EE-A04D-855F-BE709B924B13}"/>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35" name="ZoneTexte 34">
          <a:extLst>
            <a:ext uri="{FF2B5EF4-FFF2-40B4-BE49-F238E27FC236}">
              <a16:creationId xmlns:a16="http://schemas.microsoft.com/office/drawing/2014/main" id="{3D4D2AC3-F660-2F49-82F7-D4F149BB7403}"/>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36" name="ZoneTexte 35">
          <a:extLst>
            <a:ext uri="{FF2B5EF4-FFF2-40B4-BE49-F238E27FC236}">
              <a16:creationId xmlns:a16="http://schemas.microsoft.com/office/drawing/2014/main" id="{63287C8A-563B-664A-87AF-E0663FD52DB9}"/>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37" name="ZoneTexte 2">
          <a:extLst>
            <a:ext uri="{FF2B5EF4-FFF2-40B4-BE49-F238E27FC236}">
              <a16:creationId xmlns:a16="http://schemas.microsoft.com/office/drawing/2014/main" id="{B97257ED-AEE6-5249-AFE0-88D33F3CD4D6}"/>
            </a:ext>
          </a:extLst>
        </xdr:cNvPr>
        <xdr:cNvSpPr txBox="1"/>
      </xdr:nvSpPr>
      <xdr:spPr bwMode="auto">
        <a:xfrm>
          <a:off x="16637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2</xdr:col>
      <xdr:colOff>635000</xdr:colOff>
      <xdr:row>2</xdr:row>
      <xdr:rowOff>0</xdr:rowOff>
    </xdr:from>
    <xdr:ext cx="184731" cy="264560"/>
    <xdr:sp macro="" textlink="">
      <xdr:nvSpPr>
        <xdr:cNvPr id="38" name="ZoneTexte 3">
          <a:extLst>
            <a:ext uri="{FF2B5EF4-FFF2-40B4-BE49-F238E27FC236}">
              <a16:creationId xmlns:a16="http://schemas.microsoft.com/office/drawing/2014/main" id="{290F475D-7335-8846-B514-8BD9FAAE69C8}"/>
            </a:ext>
          </a:extLst>
        </xdr:cNvPr>
        <xdr:cNvSpPr txBox="1"/>
      </xdr:nvSpPr>
      <xdr:spPr bwMode="auto">
        <a:xfrm>
          <a:off x="16637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2</xdr:col>
      <xdr:colOff>635000</xdr:colOff>
      <xdr:row>2</xdr:row>
      <xdr:rowOff>0</xdr:rowOff>
    </xdr:from>
    <xdr:ext cx="184731" cy="264560"/>
    <xdr:sp macro="" textlink="">
      <xdr:nvSpPr>
        <xdr:cNvPr id="39" name="ZoneTexte 4">
          <a:extLst>
            <a:ext uri="{FF2B5EF4-FFF2-40B4-BE49-F238E27FC236}">
              <a16:creationId xmlns:a16="http://schemas.microsoft.com/office/drawing/2014/main" id="{CA0D2A5A-A459-3B4F-8D87-E2D805CA2663}"/>
            </a:ext>
          </a:extLst>
        </xdr:cNvPr>
        <xdr:cNvSpPr txBox="1"/>
      </xdr:nvSpPr>
      <xdr:spPr bwMode="auto">
        <a:xfrm>
          <a:off x="16637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2</xdr:col>
      <xdr:colOff>635000</xdr:colOff>
      <xdr:row>2</xdr:row>
      <xdr:rowOff>0</xdr:rowOff>
    </xdr:from>
    <xdr:ext cx="184731" cy="264560"/>
    <xdr:sp macro="" textlink="">
      <xdr:nvSpPr>
        <xdr:cNvPr id="40" name="ZoneTexte 39">
          <a:extLst>
            <a:ext uri="{FF2B5EF4-FFF2-40B4-BE49-F238E27FC236}">
              <a16:creationId xmlns:a16="http://schemas.microsoft.com/office/drawing/2014/main" id="{C9D8D5A8-13FF-534B-964C-B131E5E1E1E1}"/>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41" name="ZoneTexte 40">
          <a:extLst>
            <a:ext uri="{FF2B5EF4-FFF2-40B4-BE49-F238E27FC236}">
              <a16:creationId xmlns:a16="http://schemas.microsoft.com/office/drawing/2014/main" id="{FEF38278-25BE-E745-815D-EAED3CD9298C}"/>
            </a:ext>
          </a:extLst>
        </xdr:cNvPr>
        <xdr:cNvSpPr txBox="1"/>
      </xdr:nvSpPr>
      <xdr:spPr>
        <a:xfrm>
          <a:off x="16637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2</xdr:col>
      <xdr:colOff>635000</xdr:colOff>
      <xdr:row>2</xdr:row>
      <xdr:rowOff>0</xdr:rowOff>
    </xdr:from>
    <xdr:ext cx="184731" cy="264560"/>
    <xdr:sp macro="" textlink="">
      <xdr:nvSpPr>
        <xdr:cNvPr id="42" name="ZoneTexte 41">
          <a:extLst>
            <a:ext uri="{FF2B5EF4-FFF2-40B4-BE49-F238E27FC236}">
              <a16:creationId xmlns:a16="http://schemas.microsoft.com/office/drawing/2014/main" id="{17C7CC98-F28A-F44B-81CA-ED439AEA2D1C}"/>
            </a:ext>
          </a:extLst>
        </xdr:cNvPr>
        <xdr:cNvSpPr txBox="1"/>
      </xdr:nvSpPr>
      <xdr:spPr>
        <a:xfrm>
          <a:off x="16637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2</xdr:col>
      <xdr:colOff>635000</xdr:colOff>
      <xdr:row>2</xdr:row>
      <xdr:rowOff>0</xdr:rowOff>
    </xdr:from>
    <xdr:ext cx="184731" cy="264560"/>
    <xdr:sp macro="" textlink="">
      <xdr:nvSpPr>
        <xdr:cNvPr id="43" name="ZoneTexte 42">
          <a:extLst>
            <a:ext uri="{FF2B5EF4-FFF2-40B4-BE49-F238E27FC236}">
              <a16:creationId xmlns:a16="http://schemas.microsoft.com/office/drawing/2014/main" id="{BDB5A8B5-0DE6-044A-A3D0-800D32AF3248}"/>
            </a:ext>
          </a:extLst>
        </xdr:cNvPr>
        <xdr:cNvSpPr txBox="1"/>
      </xdr:nvSpPr>
      <xdr:spPr>
        <a:xfrm>
          <a:off x="16637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2</xdr:col>
      <xdr:colOff>635000</xdr:colOff>
      <xdr:row>2</xdr:row>
      <xdr:rowOff>0</xdr:rowOff>
    </xdr:from>
    <xdr:ext cx="184731" cy="264560"/>
    <xdr:sp macro="" textlink="">
      <xdr:nvSpPr>
        <xdr:cNvPr id="44" name="ZoneTexte 43">
          <a:extLst>
            <a:ext uri="{FF2B5EF4-FFF2-40B4-BE49-F238E27FC236}">
              <a16:creationId xmlns:a16="http://schemas.microsoft.com/office/drawing/2014/main" id="{CA5FCB05-6F47-0E4E-B55E-79C276E38AE3}"/>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45" name="ZoneTexte 44">
          <a:extLst>
            <a:ext uri="{FF2B5EF4-FFF2-40B4-BE49-F238E27FC236}">
              <a16:creationId xmlns:a16="http://schemas.microsoft.com/office/drawing/2014/main" id="{EFEEE741-6002-A742-BEA5-0B4E23553754}"/>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46" name="ZoneTexte 45">
          <a:extLst>
            <a:ext uri="{FF2B5EF4-FFF2-40B4-BE49-F238E27FC236}">
              <a16:creationId xmlns:a16="http://schemas.microsoft.com/office/drawing/2014/main" id="{1F9D9F03-DF86-0942-B192-86CADB97B7CC}"/>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47" name="ZoneTexte 46">
          <a:extLst>
            <a:ext uri="{FF2B5EF4-FFF2-40B4-BE49-F238E27FC236}">
              <a16:creationId xmlns:a16="http://schemas.microsoft.com/office/drawing/2014/main" id="{B31A3D9A-C341-AB4F-A784-C462A615C2F7}"/>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48" name="ZoneTexte 47">
          <a:extLst>
            <a:ext uri="{FF2B5EF4-FFF2-40B4-BE49-F238E27FC236}">
              <a16:creationId xmlns:a16="http://schemas.microsoft.com/office/drawing/2014/main" id="{A0A0F7E5-7D4D-604C-891B-56F7AF7C4407}"/>
            </a:ext>
          </a:extLst>
        </xdr:cNvPr>
        <xdr:cNvSpPr txBox="1"/>
      </xdr:nvSpPr>
      <xdr:spPr>
        <a:xfrm>
          <a:off x="66802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5</xdr:col>
      <xdr:colOff>635000</xdr:colOff>
      <xdr:row>2</xdr:row>
      <xdr:rowOff>0</xdr:rowOff>
    </xdr:from>
    <xdr:ext cx="184731" cy="264560"/>
    <xdr:sp macro="" textlink="">
      <xdr:nvSpPr>
        <xdr:cNvPr id="49" name="ZoneTexte 48">
          <a:extLst>
            <a:ext uri="{FF2B5EF4-FFF2-40B4-BE49-F238E27FC236}">
              <a16:creationId xmlns:a16="http://schemas.microsoft.com/office/drawing/2014/main" id="{BB4A3EE5-03CE-E045-A169-237AED1DFC19}"/>
            </a:ext>
          </a:extLst>
        </xdr:cNvPr>
        <xdr:cNvSpPr txBox="1"/>
      </xdr:nvSpPr>
      <xdr:spPr>
        <a:xfrm>
          <a:off x="66802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5</xdr:col>
      <xdr:colOff>635000</xdr:colOff>
      <xdr:row>2</xdr:row>
      <xdr:rowOff>0</xdr:rowOff>
    </xdr:from>
    <xdr:ext cx="184731" cy="264560"/>
    <xdr:sp macro="" textlink="">
      <xdr:nvSpPr>
        <xdr:cNvPr id="50" name="ZoneTexte 49">
          <a:extLst>
            <a:ext uri="{FF2B5EF4-FFF2-40B4-BE49-F238E27FC236}">
              <a16:creationId xmlns:a16="http://schemas.microsoft.com/office/drawing/2014/main" id="{70F58BF6-9A2B-0544-A4F2-EE37E40018E6}"/>
            </a:ext>
          </a:extLst>
        </xdr:cNvPr>
        <xdr:cNvSpPr txBox="1"/>
      </xdr:nvSpPr>
      <xdr:spPr>
        <a:xfrm>
          <a:off x="66802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5</xdr:col>
      <xdr:colOff>635000</xdr:colOff>
      <xdr:row>2</xdr:row>
      <xdr:rowOff>0</xdr:rowOff>
    </xdr:from>
    <xdr:ext cx="184731" cy="264560"/>
    <xdr:sp macro="" textlink="">
      <xdr:nvSpPr>
        <xdr:cNvPr id="51" name="ZoneTexte 50">
          <a:extLst>
            <a:ext uri="{FF2B5EF4-FFF2-40B4-BE49-F238E27FC236}">
              <a16:creationId xmlns:a16="http://schemas.microsoft.com/office/drawing/2014/main" id="{12BDBE5A-E46F-D741-B611-96483094318E}"/>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52" name="ZoneTexte 51">
          <a:extLst>
            <a:ext uri="{FF2B5EF4-FFF2-40B4-BE49-F238E27FC236}">
              <a16:creationId xmlns:a16="http://schemas.microsoft.com/office/drawing/2014/main" id="{3BC9068A-A9E8-2F49-B547-1EB59E2AC0C2}"/>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53" name="ZoneTexte 52">
          <a:extLst>
            <a:ext uri="{FF2B5EF4-FFF2-40B4-BE49-F238E27FC236}">
              <a16:creationId xmlns:a16="http://schemas.microsoft.com/office/drawing/2014/main" id="{53DCD24E-46E2-E04F-995C-BC59EC2D8A4B}"/>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54" name="ZoneTexte 53">
          <a:extLst>
            <a:ext uri="{FF2B5EF4-FFF2-40B4-BE49-F238E27FC236}">
              <a16:creationId xmlns:a16="http://schemas.microsoft.com/office/drawing/2014/main" id="{B270E4E5-CFA4-E34D-B326-BE4B4D989C43}"/>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55" name="ZoneTexte 54">
          <a:extLst>
            <a:ext uri="{FF2B5EF4-FFF2-40B4-BE49-F238E27FC236}">
              <a16:creationId xmlns:a16="http://schemas.microsoft.com/office/drawing/2014/main" id="{2F1DE334-B7DF-D64F-A241-799023CA0849}"/>
            </a:ext>
          </a:extLst>
        </xdr:cNvPr>
        <xdr:cNvSpPr txBox="1"/>
      </xdr:nvSpPr>
      <xdr:spPr>
        <a:xfrm>
          <a:off x="16637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2</xdr:col>
      <xdr:colOff>635000</xdr:colOff>
      <xdr:row>2</xdr:row>
      <xdr:rowOff>0</xdr:rowOff>
    </xdr:from>
    <xdr:ext cx="184731" cy="264560"/>
    <xdr:sp macro="" textlink="">
      <xdr:nvSpPr>
        <xdr:cNvPr id="56" name="ZoneTexte 55">
          <a:extLst>
            <a:ext uri="{FF2B5EF4-FFF2-40B4-BE49-F238E27FC236}">
              <a16:creationId xmlns:a16="http://schemas.microsoft.com/office/drawing/2014/main" id="{ACE6C584-EF34-684B-8491-676E79763BBF}"/>
            </a:ext>
          </a:extLst>
        </xdr:cNvPr>
        <xdr:cNvSpPr txBox="1"/>
      </xdr:nvSpPr>
      <xdr:spPr>
        <a:xfrm>
          <a:off x="16637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2</xdr:col>
      <xdr:colOff>635000</xdr:colOff>
      <xdr:row>2</xdr:row>
      <xdr:rowOff>0</xdr:rowOff>
    </xdr:from>
    <xdr:ext cx="184731" cy="264560"/>
    <xdr:sp macro="" textlink="">
      <xdr:nvSpPr>
        <xdr:cNvPr id="57" name="ZoneTexte 56">
          <a:extLst>
            <a:ext uri="{FF2B5EF4-FFF2-40B4-BE49-F238E27FC236}">
              <a16:creationId xmlns:a16="http://schemas.microsoft.com/office/drawing/2014/main" id="{A984F52B-2F39-3E43-85E4-E0B3D52B9318}"/>
            </a:ext>
          </a:extLst>
        </xdr:cNvPr>
        <xdr:cNvSpPr txBox="1"/>
      </xdr:nvSpPr>
      <xdr:spPr>
        <a:xfrm>
          <a:off x="16637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2</xdr:col>
      <xdr:colOff>635000</xdr:colOff>
      <xdr:row>2</xdr:row>
      <xdr:rowOff>0</xdr:rowOff>
    </xdr:from>
    <xdr:ext cx="184731" cy="264560"/>
    <xdr:sp macro="" textlink="">
      <xdr:nvSpPr>
        <xdr:cNvPr id="58" name="ZoneTexte 57">
          <a:extLst>
            <a:ext uri="{FF2B5EF4-FFF2-40B4-BE49-F238E27FC236}">
              <a16:creationId xmlns:a16="http://schemas.microsoft.com/office/drawing/2014/main" id="{DDC5FFA8-C418-9149-8596-7C4D5516EA01}"/>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59" name="ZoneTexte 58">
          <a:extLst>
            <a:ext uri="{FF2B5EF4-FFF2-40B4-BE49-F238E27FC236}">
              <a16:creationId xmlns:a16="http://schemas.microsoft.com/office/drawing/2014/main" id="{C6909F24-B9D2-2540-BD36-F95A643D14FE}"/>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60" name="ZoneTexte 59">
          <a:extLst>
            <a:ext uri="{FF2B5EF4-FFF2-40B4-BE49-F238E27FC236}">
              <a16:creationId xmlns:a16="http://schemas.microsoft.com/office/drawing/2014/main" id="{36CFD796-86CE-5444-907A-409F74224FE2}"/>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61" name="ZoneTexte 60">
          <a:extLst>
            <a:ext uri="{FF2B5EF4-FFF2-40B4-BE49-F238E27FC236}">
              <a16:creationId xmlns:a16="http://schemas.microsoft.com/office/drawing/2014/main" id="{6F3DD196-52F5-8749-973E-6E78AF28014E}"/>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62" name="ZoneTexte 61">
          <a:extLst>
            <a:ext uri="{FF2B5EF4-FFF2-40B4-BE49-F238E27FC236}">
              <a16:creationId xmlns:a16="http://schemas.microsoft.com/office/drawing/2014/main" id="{54061479-2F44-B448-A3A7-25DC4994264D}"/>
            </a:ext>
          </a:extLst>
        </xdr:cNvPr>
        <xdr:cNvSpPr txBox="1"/>
      </xdr:nvSpPr>
      <xdr:spPr>
        <a:xfrm>
          <a:off x="16637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2</xdr:col>
      <xdr:colOff>635000</xdr:colOff>
      <xdr:row>2</xdr:row>
      <xdr:rowOff>0</xdr:rowOff>
    </xdr:from>
    <xdr:ext cx="184731" cy="264560"/>
    <xdr:sp macro="" textlink="">
      <xdr:nvSpPr>
        <xdr:cNvPr id="63" name="ZoneTexte 62">
          <a:extLst>
            <a:ext uri="{FF2B5EF4-FFF2-40B4-BE49-F238E27FC236}">
              <a16:creationId xmlns:a16="http://schemas.microsoft.com/office/drawing/2014/main" id="{EA5BEC74-7AAC-5A42-BF4B-EAD0A7543EDF}"/>
            </a:ext>
          </a:extLst>
        </xdr:cNvPr>
        <xdr:cNvSpPr txBox="1"/>
      </xdr:nvSpPr>
      <xdr:spPr>
        <a:xfrm>
          <a:off x="16637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2</xdr:col>
      <xdr:colOff>635000</xdr:colOff>
      <xdr:row>2</xdr:row>
      <xdr:rowOff>0</xdr:rowOff>
    </xdr:from>
    <xdr:ext cx="184731" cy="264560"/>
    <xdr:sp macro="" textlink="">
      <xdr:nvSpPr>
        <xdr:cNvPr id="64" name="ZoneTexte 63">
          <a:extLst>
            <a:ext uri="{FF2B5EF4-FFF2-40B4-BE49-F238E27FC236}">
              <a16:creationId xmlns:a16="http://schemas.microsoft.com/office/drawing/2014/main" id="{389CCC22-9E80-FB4D-A0CC-5A9E1DE1C740}"/>
            </a:ext>
          </a:extLst>
        </xdr:cNvPr>
        <xdr:cNvSpPr txBox="1"/>
      </xdr:nvSpPr>
      <xdr:spPr>
        <a:xfrm>
          <a:off x="16637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2</xdr:col>
      <xdr:colOff>635000</xdr:colOff>
      <xdr:row>2</xdr:row>
      <xdr:rowOff>0</xdr:rowOff>
    </xdr:from>
    <xdr:ext cx="184731" cy="264560"/>
    <xdr:sp macro="" textlink="">
      <xdr:nvSpPr>
        <xdr:cNvPr id="65" name="ZoneTexte 64">
          <a:extLst>
            <a:ext uri="{FF2B5EF4-FFF2-40B4-BE49-F238E27FC236}">
              <a16:creationId xmlns:a16="http://schemas.microsoft.com/office/drawing/2014/main" id="{8F79964F-3862-9F4B-ABDB-06512C1D3AEC}"/>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2</xdr:col>
      <xdr:colOff>635000</xdr:colOff>
      <xdr:row>2</xdr:row>
      <xdr:rowOff>0</xdr:rowOff>
    </xdr:from>
    <xdr:ext cx="184731" cy="264560"/>
    <xdr:sp macro="" textlink="">
      <xdr:nvSpPr>
        <xdr:cNvPr id="66" name="ZoneTexte 65">
          <a:extLst>
            <a:ext uri="{FF2B5EF4-FFF2-40B4-BE49-F238E27FC236}">
              <a16:creationId xmlns:a16="http://schemas.microsoft.com/office/drawing/2014/main" id="{72898C39-66DC-1B4E-9025-E4DC53A6E691}"/>
            </a:ext>
          </a:extLst>
        </xdr:cNvPr>
        <xdr:cNvSpPr txBox="1"/>
      </xdr:nvSpPr>
      <xdr:spPr>
        <a:xfrm>
          <a:off x="16637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6</xdr:col>
      <xdr:colOff>635000</xdr:colOff>
      <xdr:row>2</xdr:row>
      <xdr:rowOff>0</xdr:rowOff>
    </xdr:from>
    <xdr:ext cx="184731" cy="264560"/>
    <xdr:sp macro="" textlink="">
      <xdr:nvSpPr>
        <xdr:cNvPr id="67" name="ZoneTexte 66">
          <a:extLst>
            <a:ext uri="{FF2B5EF4-FFF2-40B4-BE49-F238E27FC236}">
              <a16:creationId xmlns:a16="http://schemas.microsoft.com/office/drawing/2014/main" id="{00A5DFDF-20A3-4A4E-9168-2E7144094616}"/>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68" name="ZoneTexte 67">
          <a:extLst>
            <a:ext uri="{FF2B5EF4-FFF2-40B4-BE49-F238E27FC236}">
              <a16:creationId xmlns:a16="http://schemas.microsoft.com/office/drawing/2014/main" id="{9748ACE4-BBCC-2B49-A3EE-8B9161C90899}"/>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69" name="ZoneTexte 68">
          <a:extLst>
            <a:ext uri="{FF2B5EF4-FFF2-40B4-BE49-F238E27FC236}">
              <a16:creationId xmlns:a16="http://schemas.microsoft.com/office/drawing/2014/main" id="{A553E2B7-0693-E44D-926C-54C4254226E9}"/>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5</xdr:col>
      <xdr:colOff>635000</xdr:colOff>
      <xdr:row>2</xdr:row>
      <xdr:rowOff>0</xdr:rowOff>
    </xdr:from>
    <xdr:ext cx="184731" cy="264560"/>
    <xdr:sp macro="" textlink="">
      <xdr:nvSpPr>
        <xdr:cNvPr id="70" name="ZoneTexte 69">
          <a:extLst>
            <a:ext uri="{FF2B5EF4-FFF2-40B4-BE49-F238E27FC236}">
              <a16:creationId xmlns:a16="http://schemas.microsoft.com/office/drawing/2014/main" id="{E39CE406-0D8E-2F4A-93C1-F8117C8F7B2A}"/>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71" name="ZoneTexte 70">
          <a:extLst>
            <a:ext uri="{FF2B5EF4-FFF2-40B4-BE49-F238E27FC236}">
              <a16:creationId xmlns:a16="http://schemas.microsoft.com/office/drawing/2014/main" id="{34D2DAD8-E1E1-3D46-9C63-7FA7BC7B042E}"/>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72" name="ZoneTexte 71">
          <a:extLst>
            <a:ext uri="{FF2B5EF4-FFF2-40B4-BE49-F238E27FC236}">
              <a16:creationId xmlns:a16="http://schemas.microsoft.com/office/drawing/2014/main" id="{F602B5F4-8504-5B41-9AC9-7827480E3A8F}"/>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73" name="ZoneTexte 72">
          <a:extLst>
            <a:ext uri="{FF2B5EF4-FFF2-40B4-BE49-F238E27FC236}">
              <a16:creationId xmlns:a16="http://schemas.microsoft.com/office/drawing/2014/main" id="{FB48BD09-4622-F844-9BAA-6D7C1B683F06}"/>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74" name="ZoneTexte 2">
          <a:extLst>
            <a:ext uri="{FF2B5EF4-FFF2-40B4-BE49-F238E27FC236}">
              <a16:creationId xmlns:a16="http://schemas.microsoft.com/office/drawing/2014/main" id="{672E186A-BC6F-824A-A451-DF1D327A866C}"/>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75" name="ZoneTexte 3">
          <a:extLst>
            <a:ext uri="{FF2B5EF4-FFF2-40B4-BE49-F238E27FC236}">
              <a16:creationId xmlns:a16="http://schemas.microsoft.com/office/drawing/2014/main" id="{B25BE7FF-3EC4-574D-BE96-2D90586E4893}"/>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76" name="ZoneTexte 4">
          <a:extLst>
            <a:ext uri="{FF2B5EF4-FFF2-40B4-BE49-F238E27FC236}">
              <a16:creationId xmlns:a16="http://schemas.microsoft.com/office/drawing/2014/main" id="{9036DD0D-CCBA-574E-A02B-48ECF1874F71}"/>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77" name="ZoneTexte 5">
          <a:extLst>
            <a:ext uri="{FF2B5EF4-FFF2-40B4-BE49-F238E27FC236}">
              <a16:creationId xmlns:a16="http://schemas.microsoft.com/office/drawing/2014/main" id="{2F1ED7DB-AD70-8742-8661-54B7CFC0B30A}"/>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78" name="ZoneTexte 77">
          <a:extLst>
            <a:ext uri="{FF2B5EF4-FFF2-40B4-BE49-F238E27FC236}">
              <a16:creationId xmlns:a16="http://schemas.microsoft.com/office/drawing/2014/main" id="{9E23FDB7-F879-BB43-A5B5-C3CFC0343A45}"/>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79" name="ZoneTexte 78">
          <a:extLst>
            <a:ext uri="{FF2B5EF4-FFF2-40B4-BE49-F238E27FC236}">
              <a16:creationId xmlns:a16="http://schemas.microsoft.com/office/drawing/2014/main" id="{68846321-7E42-CB48-A15B-05058C938EAC}"/>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80" name="ZoneTexte 79">
          <a:extLst>
            <a:ext uri="{FF2B5EF4-FFF2-40B4-BE49-F238E27FC236}">
              <a16:creationId xmlns:a16="http://schemas.microsoft.com/office/drawing/2014/main" id="{7BA1B381-D215-AA42-B90E-320D69E807D0}"/>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81" name="ZoneTexte 80">
          <a:extLst>
            <a:ext uri="{FF2B5EF4-FFF2-40B4-BE49-F238E27FC236}">
              <a16:creationId xmlns:a16="http://schemas.microsoft.com/office/drawing/2014/main" id="{1DAC4C27-D061-2041-8AE9-2D5B9812A5CF}"/>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82" name="ZoneTexte 2">
          <a:extLst>
            <a:ext uri="{FF2B5EF4-FFF2-40B4-BE49-F238E27FC236}">
              <a16:creationId xmlns:a16="http://schemas.microsoft.com/office/drawing/2014/main" id="{E4FE4F56-CA35-8240-B1D0-B4384CAED612}"/>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83" name="ZoneTexte 3">
          <a:extLst>
            <a:ext uri="{FF2B5EF4-FFF2-40B4-BE49-F238E27FC236}">
              <a16:creationId xmlns:a16="http://schemas.microsoft.com/office/drawing/2014/main" id="{39291F40-BF29-2F48-92BA-32AB5BB630CB}"/>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84" name="ZoneTexte 4">
          <a:extLst>
            <a:ext uri="{FF2B5EF4-FFF2-40B4-BE49-F238E27FC236}">
              <a16:creationId xmlns:a16="http://schemas.microsoft.com/office/drawing/2014/main" id="{2A49E36C-F3A1-544D-A207-E5E50470FBAB}"/>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6</xdr:col>
      <xdr:colOff>635000</xdr:colOff>
      <xdr:row>2</xdr:row>
      <xdr:rowOff>0</xdr:rowOff>
    </xdr:from>
    <xdr:ext cx="184731" cy="264560"/>
    <xdr:sp macro="" textlink="">
      <xdr:nvSpPr>
        <xdr:cNvPr id="85" name="ZoneTexte 84">
          <a:extLst>
            <a:ext uri="{FF2B5EF4-FFF2-40B4-BE49-F238E27FC236}">
              <a16:creationId xmlns:a16="http://schemas.microsoft.com/office/drawing/2014/main" id="{4F800FA1-B689-E142-9E53-60A2F4905305}"/>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86" name="ZoneTexte 85">
          <a:extLst>
            <a:ext uri="{FF2B5EF4-FFF2-40B4-BE49-F238E27FC236}">
              <a16:creationId xmlns:a16="http://schemas.microsoft.com/office/drawing/2014/main" id="{21FEC528-6D6B-2C48-A28B-90A5DD96BFBD}"/>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87" name="ZoneTexte 86">
          <a:extLst>
            <a:ext uri="{FF2B5EF4-FFF2-40B4-BE49-F238E27FC236}">
              <a16:creationId xmlns:a16="http://schemas.microsoft.com/office/drawing/2014/main" id="{79BD39ED-BAD5-754A-8100-C74C8AF8E37C}"/>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5</xdr:col>
      <xdr:colOff>635000</xdr:colOff>
      <xdr:row>2</xdr:row>
      <xdr:rowOff>0</xdr:rowOff>
    </xdr:from>
    <xdr:ext cx="184731" cy="264560"/>
    <xdr:sp macro="" textlink="">
      <xdr:nvSpPr>
        <xdr:cNvPr id="88" name="ZoneTexte 87">
          <a:extLst>
            <a:ext uri="{FF2B5EF4-FFF2-40B4-BE49-F238E27FC236}">
              <a16:creationId xmlns:a16="http://schemas.microsoft.com/office/drawing/2014/main" id="{71B775C0-A164-0E43-BFE5-66C79A5024B3}"/>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89" name="ZoneTexte 88">
          <a:extLst>
            <a:ext uri="{FF2B5EF4-FFF2-40B4-BE49-F238E27FC236}">
              <a16:creationId xmlns:a16="http://schemas.microsoft.com/office/drawing/2014/main" id="{69351EE2-4805-9F4B-86A0-14C03D1AAF71}"/>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6</xdr:col>
      <xdr:colOff>635000</xdr:colOff>
      <xdr:row>2</xdr:row>
      <xdr:rowOff>0</xdr:rowOff>
    </xdr:from>
    <xdr:ext cx="184731" cy="264560"/>
    <xdr:sp macro="" textlink="">
      <xdr:nvSpPr>
        <xdr:cNvPr id="90" name="ZoneTexte 89">
          <a:extLst>
            <a:ext uri="{FF2B5EF4-FFF2-40B4-BE49-F238E27FC236}">
              <a16:creationId xmlns:a16="http://schemas.microsoft.com/office/drawing/2014/main" id="{D348658D-DBCE-374A-91C2-2F0AB7FD5EDA}"/>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91" name="ZoneTexte 90">
          <a:extLst>
            <a:ext uri="{FF2B5EF4-FFF2-40B4-BE49-F238E27FC236}">
              <a16:creationId xmlns:a16="http://schemas.microsoft.com/office/drawing/2014/main" id="{55BCDC69-F93D-5D4A-8AED-6DDE03072AD7}"/>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92" name="ZoneTexte 91">
          <a:extLst>
            <a:ext uri="{FF2B5EF4-FFF2-40B4-BE49-F238E27FC236}">
              <a16:creationId xmlns:a16="http://schemas.microsoft.com/office/drawing/2014/main" id="{D85B3893-5680-2B49-98C0-11EE88C615BA}"/>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5</xdr:col>
      <xdr:colOff>635000</xdr:colOff>
      <xdr:row>2</xdr:row>
      <xdr:rowOff>0</xdr:rowOff>
    </xdr:from>
    <xdr:ext cx="184731" cy="264560"/>
    <xdr:sp macro="" textlink="">
      <xdr:nvSpPr>
        <xdr:cNvPr id="93" name="ZoneTexte 92">
          <a:extLst>
            <a:ext uri="{FF2B5EF4-FFF2-40B4-BE49-F238E27FC236}">
              <a16:creationId xmlns:a16="http://schemas.microsoft.com/office/drawing/2014/main" id="{784DBF90-3A21-F845-8F0B-44FB3105C6E6}"/>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94" name="ZoneTexte 93">
          <a:extLst>
            <a:ext uri="{FF2B5EF4-FFF2-40B4-BE49-F238E27FC236}">
              <a16:creationId xmlns:a16="http://schemas.microsoft.com/office/drawing/2014/main" id="{244DBC7D-E59A-754D-9B6F-311CA7DADFDF}"/>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95" name="ZoneTexte 94">
          <a:extLst>
            <a:ext uri="{FF2B5EF4-FFF2-40B4-BE49-F238E27FC236}">
              <a16:creationId xmlns:a16="http://schemas.microsoft.com/office/drawing/2014/main" id="{8A6D3F90-B89B-7940-B5F1-CAC4CE613FF7}"/>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96" name="ZoneTexte 95">
          <a:extLst>
            <a:ext uri="{FF2B5EF4-FFF2-40B4-BE49-F238E27FC236}">
              <a16:creationId xmlns:a16="http://schemas.microsoft.com/office/drawing/2014/main" id="{EF02518C-D546-344F-B721-F83BDC8A3BC5}"/>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97" name="ZoneTexte 2">
          <a:extLst>
            <a:ext uri="{FF2B5EF4-FFF2-40B4-BE49-F238E27FC236}">
              <a16:creationId xmlns:a16="http://schemas.microsoft.com/office/drawing/2014/main" id="{10289745-D451-A440-A6A8-F36FCFC2026A}"/>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98" name="ZoneTexte 3">
          <a:extLst>
            <a:ext uri="{FF2B5EF4-FFF2-40B4-BE49-F238E27FC236}">
              <a16:creationId xmlns:a16="http://schemas.microsoft.com/office/drawing/2014/main" id="{BE17E3A9-2874-3242-A99A-780382074B04}"/>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99" name="ZoneTexte 4">
          <a:extLst>
            <a:ext uri="{FF2B5EF4-FFF2-40B4-BE49-F238E27FC236}">
              <a16:creationId xmlns:a16="http://schemas.microsoft.com/office/drawing/2014/main" id="{8E91B926-629F-9D4F-A771-E28E501A5392}"/>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00" name="ZoneTexte 5">
          <a:extLst>
            <a:ext uri="{FF2B5EF4-FFF2-40B4-BE49-F238E27FC236}">
              <a16:creationId xmlns:a16="http://schemas.microsoft.com/office/drawing/2014/main" id="{F0E227F3-28AC-D143-A559-B1F7300736FB}"/>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6</xdr:col>
      <xdr:colOff>635000</xdr:colOff>
      <xdr:row>2</xdr:row>
      <xdr:rowOff>0</xdr:rowOff>
    </xdr:from>
    <xdr:ext cx="184731" cy="264560"/>
    <xdr:sp macro="" textlink="">
      <xdr:nvSpPr>
        <xdr:cNvPr id="101" name="ZoneTexte 100">
          <a:extLst>
            <a:ext uri="{FF2B5EF4-FFF2-40B4-BE49-F238E27FC236}">
              <a16:creationId xmlns:a16="http://schemas.microsoft.com/office/drawing/2014/main" id="{7C682705-33AB-3043-826E-33188179AC49}"/>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102" name="ZoneTexte 101">
          <a:extLst>
            <a:ext uri="{FF2B5EF4-FFF2-40B4-BE49-F238E27FC236}">
              <a16:creationId xmlns:a16="http://schemas.microsoft.com/office/drawing/2014/main" id="{78A4C093-879F-0546-BC4E-E664C9030058}"/>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103" name="ZoneTexte 102">
          <a:extLst>
            <a:ext uri="{FF2B5EF4-FFF2-40B4-BE49-F238E27FC236}">
              <a16:creationId xmlns:a16="http://schemas.microsoft.com/office/drawing/2014/main" id="{2BDAE3AD-1ACB-FB4C-997B-E25CCBE59C16}"/>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5</xdr:col>
      <xdr:colOff>635000</xdr:colOff>
      <xdr:row>2</xdr:row>
      <xdr:rowOff>0</xdr:rowOff>
    </xdr:from>
    <xdr:ext cx="184731" cy="264560"/>
    <xdr:sp macro="" textlink="">
      <xdr:nvSpPr>
        <xdr:cNvPr id="104" name="ZoneTexte 103">
          <a:extLst>
            <a:ext uri="{FF2B5EF4-FFF2-40B4-BE49-F238E27FC236}">
              <a16:creationId xmlns:a16="http://schemas.microsoft.com/office/drawing/2014/main" id="{8BDA5266-F767-BF48-81AB-2F9AA69884E3}"/>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05" name="ZoneTexte 104">
          <a:extLst>
            <a:ext uri="{FF2B5EF4-FFF2-40B4-BE49-F238E27FC236}">
              <a16:creationId xmlns:a16="http://schemas.microsoft.com/office/drawing/2014/main" id="{016E8D19-29EC-924B-9F74-1F6DCB006232}"/>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06" name="ZoneTexte 105">
          <a:extLst>
            <a:ext uri="{FF2B5EF4-FFF2-40B4-BE49-F238E27FC236}">
              <a16:creationId xmlns:a16="http://schemas.microsoft.com/office/drawing/2014/main" id="{28529DDF-D713-6045-A2A5-4C7F0C33CDF6}"/>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07" name="ZoneTexte 106">
          <a:extLst>
            <a:ext uri="{FF2B5EF4-FFF2-40B4-BE49-F238E27FC236}">
              <a16:creationId xmlns:a16="http://schemas.microsoft.com/office/drawing/2014/main" id="{15ECCC07-76E5-3C4E-8477-8227740C172F}"/>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08" name="ZoneTexte 2">
          <a:extLst>
            <a:ext uri="{FF2B5EF4-FFF2-40B4-BE49-F238E27FC236}">
              <a16:creationId xmlns:a16="http://schemas.microsoft.com/office/drawing/2014/main" id="{CE042B04-F4C7-574C-9082-3945039EE2B8}"/>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09" name="ZoneTexte 3">
          <a:extLst>
            <a:ext uri="{FF2B5EF4-FFF2-40B4-BE49-F238E27FC236}">
              <a16:creationId xmlns:a16="http://schemas.microsoft.com/office/drawing/2014/main" id="{8127CBE3-14C2-F644-90E7-0EA6C225EA2B}"/>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10" name="ZoneTexte 4">
          <a:extLst>
            <a:ext uri="{FF2B5EF4-FFF2-40B4-BE49-F238E27FC236}">
              <a16:creationId xmlns:a16="http://schemas.microsoft.com/office/drawing/2014/main" id="{109E86D8-B105-C14C-A6D7-9D14DE3B1F15}"/>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6</xdr:col>
      <xdr:colOff>635000</xdr:colOff>
      <xdr:row>2</xdr:row>
      <xdr:rowOff>0</xdr:rowOff>
    </xdr:from>
    <xdr:ext cx="184731" cy="264560"/>
    <xdr:sp macro="" textlink="">
      <xdr:nvSpPr>
        <xdr:cNvPr id="111" name="ZoneTexte 110">
          <a:extLst>
            <a:ext uri="{FF2B5EF4-FFF2-40B4-BE49-F238E27FC236}">
              <a16:creationId xmlns:a16="http://schemas.microsoft.com/office/drawing/2014/main" id="{A30E0A13-F96B-1843-B102-8547D304BB4E}"/>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112" name="ZoneTexte 111">
          <a:extLst>
            <a:ext uri="{FF2B5EF4-FFF2-40B4-BE49-F238E27FC236}">
              <a16:creationId xmlns:a16="http://schemas.microsoft.com/office/drawing/2014/main" id="{40FB8FBE-A7B1-084B-9708-5AC05F3BA2D2}"/>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113" name="ZoneTexte 112">
          <a:extLst>
            <a:ext uri="{FF2B5EF4-FFF2-40B4-BE49-F238E27FC236}">
              <a16:creationId xmlns:a16="http://schemas.microsoft.com/office/drawing/2014/main" id="{84207019-BE1A-D846-8746-FAA40710866F}"/>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5</xdr:col>
      <xdr:colOff>635000</xdr:colOff>
      <xdr:row>2</xdr:row>
      <xdr:rowOff>0</xdr:rowOff>
    </xdr:from>
    <xdr:ext cx="184731" cy="264560"/>
    <xdr:sp macro="" textlink="">
      <xdr:nvSpPr>
        <xdr:cNvPr id="114" name="ZoneTexte 113">
          <a:extLst>
            <a:ext uri="{FF2B5EF4-FFF2-40B4-BE49-F238E27FC236}">
              <a16:creationId xmlns:a16="http://schemas.microsoft.com/office/drawing/2014/main" id="{FB8640E0-BE88-E140-AD21-BEC98A3BB273}"/>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15" name="ZoneTexte 114">
          <a:extLst>
            <a:ext uri="{FF2B5EF4-FFF2-40B4-BE49-F238E27FC236}">
              <a16:creationId xmlns:a16="http://schemas.microsoft.com/office/drawing/2014/main" id="{ECDE21E8-AF7E-B842-A13B-46F3C500C0FD}"/>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6</xdr:col>
      <xdr:colOff>635000</xdr:colOff>
      <xdr:row>2</xdr:row>
      <xdr:rowOff>0</xdr:rowOff>
    </xdr:from>
    <xdr:ext cx="184731" cy="264560"/>
    <xdr:sp macro="" textlink="">
      <xdr:nvSpPr>
        <xdr:cNvPr id="116" name="ZoneTexte 115">
          <a:extLst>
            <a:ext uri="{FF2B5EF4-FFF2-40B4-BE49-F238E27FC236}">
              <a16:creationId xmlns:a16="http://schemas.microsoft.com/office/drawing/2014/main" id="{70266388-8DFB-B842-AD2F-8335011A1989}"/>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117" name="ZoneTexte 116">
          <a:extLst>
            <a:ext uri="{FF2B5EF4-FFF2-40B4-BE49-F238E27FC236}">
              <a16:creationId xmlns:a16="http://schemas.microsoft.com/office/drawing/2014/main" id="{3F04426E-0098-4F49-B9D5-36B918D3A67A}"/>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118" name="ZoneTexte 117">
          <a:extLst>
            <a:ext uri="{FF2B5EF4-FFF2-40B4-BE49-F238E27FC236}">
              <a16:creationId xmlns:a16="http://schemas.microsoft.com/office/drawing/2014/main" id="{B2F6A47D-6CEC-274E-8F2D-5838A9722C9D}"/>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5</xdr:col>
      <xdr:colOff>635000</xdr:colOff>
      <xdr:row>2</xdr:row>
      <xdr:rowOff>0</xdr:rowOff>
    </xdr:from>
    <xdr:ext cx="184731" cy="264560"/>
    <xdr:sp macro="" textlink="">
      <xdr:nvSpPr>
        <xdr:cNvPr id="119" name="ZoneTexte 118">
          <a:extLst>
            <a:ext uri="{FF2B5EF4-FFF2-40B4-BE49-F238E27FC236}">
              <a16:creationId xmlns:a16="http://schemas.microsoft.com/office/drawing/2014/main" id="{09C98EB7-C8A1-0D49-94B2-C4E81C9655C9}"/>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20" name="ZoneTexte 119">
          <a:extLst>
            <a:ext uri="{FF2B5EF4-FFF2-40B4-BE49-F238E27FC236}">
              <a16:creationId xmlns:a16="http://schemas.microsoft.com/office/drawing/2014/main" id="{CFEFC6D9-BC65-4C4E-97F1-EF26A6E2D18B}"/>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21" name="ZoneTexte 120">
          <a:extLst>
            <a:ext uri="{FF2B5EF4-FFF2-40B4-BE49-F238E27FC236}">
              <a16:creationId xmlns:a16="http://schemas.microsoft.com/office/drawing/2014/main" id="{85D442F8-74C4-BA42-9581-9FAC3436DF88}"/>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22" name="ZoneTexte 121">
          <a:extLst>
            <a:ext uri="{FF2B5EF4-FFF2-40B4-BE49-F238E27FC236}">
              <a16:creationId xmlns:a16="http://schemas.microsoft.com/office/drawing/2014/main" id="{ACE83846-9582-CB4F-A30A-1DB8EEB0F685}"/>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23" name="ZoneTexte 2">
          <a:extLst>
            <a:ext uri="{FF2B5EF4-FFF2-40B4-BE49-F238E27FC236}">
              <a16:creationId xmlns:a16="http://schemas.microsoft.com/office/drawing/2014/main" id="{7D4DAA81-CE91-9046-A131-E4143B8414C5}"/>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24" name="ZoneTexte 3">
          <a:extLst>
            <a:ext uri="{FF2B5EF4-FFF2-40B4-BE49-F238E27FC236}">
              <a16:creationId xmlns:a16="http://schemas.microsoft.com/office/drawing/2014/main" id="{DA9CA2FC-597C-E046-B72A-0ADA62A7642C}"/>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25" name="ZoneTexte 4">
          <a:extLst>
            <a:ext uri="{FF2B5EF4-FFF2-40B4-BE49-F238E27FC236}">
              <a16:creationId xmlns:a16="http://schemas.microsoft.com/office/drawing/2014/main" id="{9916376E-B21C-DF48-9DEA-17F0AD264543}"/>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26" name="ZoneTexte 5">
          <a:extLst>
            <a:ext uri="{FF2B5EF4-FFF2-40B4-BE49-F238E27FC236}">
              <a16:creationId xmlns:a16="http://schemas.microsoft.com/office/drawing/2014/main" id="{69C6049E-F602-5B41-9A19-583117F2F745}"/>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6</xdr:col>
      <xdr:colOff>635000</xdr:colOff>
      <xdr:row>2</xdr:row>
      <xdr:rowOff>0</xdr:rowOff>
    </xdr:from>
    <xdr:ext cx="184731" cy="264560"/>
    <xdr:sp macro="" textlink="">
      <xdr:nvSpPr>
        <xdr:cNvPr id="127" name="ZoneTexte 126">
          <a:extLst>
            <a:ext uri="{FF2B5EF4-FFF2-40B4-BE49-F238E27FC236}">
              <a16:creationId xmlns:a16="http://schemas.microsoft.com/office/drawing/2014/main" id="{AABB7166-77EB-1545-B5F2-3A97D93A6EA5}"/>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128" name="ZoneTexte 127">
          <a:extLst>
            <a:ext uri="{FF2B5EF4-FFF2-40B4-BE49-F238E27FC236}">
              <a16:creationId xmlns:a16="http://schemas.microsoft.com/office/drawing/2014/main" id="{6E593DC6-29E1-6948-9569-91885BE5AAB5}"/>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129" name="ZoneTexte 128">
          <a:extLst>
            <a:ext uri="{FF2B5EF4-FFF2-40B4-BE49-F238E27FC236}">
              <a16:creationId xmlns:a16="http://schemas.microsoft.com/office/drawing/2014/main" id="{305013FD-9E05-D341-9929-60AF47EA6171}"/>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5</xdr:col>
      <xdr:colOff>635000</xdr:colOff>
      <xdr:row>2</xdr:row>
      <xdr:rowOff>0</xdr:rowOff>
    </xdr:from>
    <xdr:ext cx="184731" cy="264560"/>
    <xdr:sp macro="" textlink="">
      <xdr:nvSpPr>
        <xdr:cNvPr id="130" name="ZoneTexte 129">
          <a:extLst>
            <a:ext uri="{FF2B5EF4-FFF2-40B4-BE49-F238E27FC236}">
              <a16:creationId xmlns:a16="http://schemas.microsoft.com/office/drawing/2014/main" id="{E7B7B333-66D6-7F4C-BC9B-0470DE1736A7}"/>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31" name="ZoneTexte 130">
          <a:extLst>
            <a:ext uri="{FF2B5EF4-FFF2-40B4-BE49-F238E27FC236}">
              <a16:creationId xmlns:a16="http://schemas.microsoft.com/office/drawing/2014/main" id="{C7B67723-956B-5944-A363-878F5F8D4670}"/>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32" name="ZoneTexte 131">
          <a:extLst>
            <a:ext uri="{FF2B5EF4-FFF2-40B4-BE49-F238E27FC236}">
              <a16:creationId xmlns:a16="http://schemas.microsoft.com/office/drawing/2014/main" id="{3584CAEA-EFFA-F44B-9271-794EFE5B86CE}"/>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33" name="ZoneTexte 132">
          <a:extLst>
            <a:ext uri="{FF2B5EF4-FFF2-40B4-BE49-F238E27FC236}">
              <a16:creationId xmlns:a16="http://schemas.microsoft.com/office/drawing/2014/main" id="{765DCADD-D9FD-6D4B-B627-D460E55BD435}"/>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34" name="ZoneTexte 2">
          <a:extLst>
            <a:ext uri="{FF2B5EF4-FFF2-40B4-BE49-F238E27FC236}">
              <a16:creationId xmlns:a16="http://schemas.microsoft.com/office/drawing/2014/main" id="{D6711B5E-6E69-CF45-8F55-9CD9861F43E9}"/>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35" name="ZoneTexte 3">
          <a:extLst>
            <a:ext uri="{FF2B5EF4-FFF2-40B4-BE49-F238E27FC236}">
              <a16:creationId xmlns:a16="http://schemas.microsoft.com/office/drawing/2014/main" id="{0BCC5A12-DB53-C547-8F2A-97B1C0A92462}"/>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36" name="ZoneTexte 4">
          <a:extLst>
            <a:ext uri="{FF2B5EF4-FFF2-40B4-BE49-F238E27FC236}">
              <a16:creationId xmlns:a16="http://schemas.microsoft.com/office/drawing/2014/main" id="{4C85252A-D5E0-1A49-9B52-9C3A6484227D}"/>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6</xdr:col>
      <xdr:colOff>635000</xdr:colOff>
      <xdr:row>2</xdr:row>
      <xdr:rowOff>0</xdr:rowOff>
    </xdr:from>
    <xdr:ext cx="184731" cy="264560"/>
    <xdr:sp macro="" textlink="">
      <xdr:nvSpPr>
        <xdr:cNvPr id="137" name="ZoneTexte 136">
          <a:extLst>
            <a:ext uri="{FF2B5EF4-FFF2-40B4-BE49-F238E27FC236}">
              <a16:creationId xmlns:a16="http://schemas.microsoft.com/office/drawing/2014/main" id="{6FE21FD3-8C0A-6E43-87EF-2CB9A82D5CB6}"/>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138" name="ZoneTexte 137">
          <a:extLst>
            <a:ext uri="{FF2B5EF4-FFF2-40B4-BE49-F238E27FC236}">
              <a16:creationId xmlns:a16="http://schemas.microsoft.com/office/drawing/2014/main" id="{2AB68D33-BCFC-FA44-ADF4-E6B6253417FA}"/>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139" name="ZoneTexte 138">
          <a:extLst>
            <a:ext uri="{FF2B5EF4-FFF2-40B4-BE49-F238E27FC236}">
              <a16:creationId xmlns:a16="http://schemas.microsoft.com/office/drawing/2014/main" id="{4B26033B-0A11-F34F-865A-D19ABF690DEE}"/>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5</xdr:col>
      <xdr:colOff>635000</xdr:colOff>
      <xdr:row>2</xdr:row>
      <xdr:rowOff>0</xdr:rowOff>
    </xdr:from>
    <xdr:ext cx="184731" cy="264560"/>
    <xdr:sp macro="" textlink="">
      <xdr:nvSpPr>
        <xdr:cNvPr id="140" name="ZoneTexte 139">
          <a:extLst>
            <a:ext uri="{FF2B5EF4-FFF2-40B4-BE49-F238E27FC236}">
              <a16:creationId xmlns:a16="http://schemas.microsoft.com/office/drawing/2014/main" id="{D5CA9110-9454-6946-BF3A-F65EBFDCC2FC}"/>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41" name="ZoneTexte 140">
          <a:extLst>
            <a:ext uri="{FF2B5EF4-FFF2-40B4-BE49-F238E27FC236}">
              <a16:creationId xmlns:a16="http://schemas.microsoft.com/office/drawing/2014/main" id="{8B0B9276-0AB9-F745-854F-C91E4F6454E7}"/>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6</xdr:col>
      <xdr:colOff>635000</xdr:colOff>
      <xdr:row>2</xdr:row>
      <xdr:rowOff>0</xdr:rowOff>
    </xdr:from>
    <xdr:ext cx="184731" cy="264560"/>
    <xdr:sp macro="" textlink="">
      <xdr:nvSpPr>
        <xdr:cNvPr id="142" name="ZoneTexte 141">
          <a:extLst>
            <a:ext uri="{FF2B5EF4-FFF2-40B4-BE49-F238E27FC236}">
              <a16:creationId xmlns:a16="http://schemas.microsoft.com/office/drawing/2014/main" id="{579DF5DC-170B-2443-871D-BA9138A13958}"/>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143" name="ZoneTexte 142">
          <a:extLst>
            <a:ext uri="{FF2B5EF4-FFF2-40B4-BE49-F238E27FC236}">
              <a16:creationId xmlns:a16="http://schemas.microsoft.com/office/drawing/2014/main" id="{29C29266-BEB3-E043-9CA8-5CF26824E430}"/>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144" name="ZoneTexte 143">
          <a:extLst>
            <a:ext uri="{FF2B5EF4-FFF2-40B4-BE49-F238E27FC236}">
              <a16:creationId xmlns:a16="http://schemas.microsoft.com/office/drawing/2014/main" id="{D5C97191-1DEE-B440-9240-367C7F403D1D}"/>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5</xdr:col>
      <xdr:colOff>635000</xdr:colOff>
      <xdr:row>2</xdr:row>
      <xdr:rowOff>0</xdr:rowOff>
    </xdr:from>
    <xdr:ext cx="184731" cy="264560"/>
    <xdr:sp macro="" textlink="">
      <xdr:nvSpPr>
        <xdr:cNvPr id="145" name="ZoneTexte 144">
          <a:extLst>
            <a:ext uri="{FF2B5EF4-FFF2-40B4-BE49-F238E27FC236}">
              <a16:creationId xmlns:a16="http://schemas.microsoft.com/office/drawing/2014/main" id="{E190F23C-438C-8946-B20C-69993F030BD9}"/>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46" name="ZoneTexte 145">
          <a:extLst>
            <a:ext uri="{FF2B5EF4-FFF2-40B4-BE49-F238E27FC236}">
              <a16:creationId xmlns:a16="http://schemas.microsoft.com/office/drawing/2014/main" id="{BC10639D-4143-C94E-A128-F61220E7FA1B}"/>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47" name="ZoneTexte 146">
          <a:extLst>
            <a:ext uri="{FF2B5EF4-FFF2-40B4-BE49-F238E27FC236}">
              <a16:creationId xmlns:a16="http://schemas.microsoft.com/office/drawing/2014/main" id="{FBEB3E08-F27A-A04D-943D-F94214D63FE8}"/>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48" name="ZoneTexte 147">
          <a:extLst>
            <a:ext uri="{FF2B5EF4-FFF2-40B4-BE49-F238E27FC236}">
              <a16:creationId xmlns:a16="http://schemas.microsoft.com/office/drawing/2014/main" id="{7BBACE17-B16B-8B4D-B796-80D55DB4004F}"/>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49" name="ZoneTexte 2">
          <a:extLst>
            <a:ext uri="{FF2B5EF4-FFF2-40B4-BE49-F238E27FC236}">
              <a16:creationId xmlns:a16="http://schemas.microsoft.com/office/drawing/2014/main" id="{7FAB0E30-62E3-7944-B50D-4599050C012C}"/>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50" name="ZoneTexte 3">
          <a:extLst>
            <a:ext uri="{FF2B5EF4-FFF2-40B4-BE49-F238E27FC236}">
              <a16:creationId xmlns:a16="http://schemas.microsoft.com/office/drawing/2014/main" id="{38EFB2A6-D75E-3E4E-A57D-33F4B78C8BE4}"/>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51" name="ZoneTexte 4">
          <a:extLst>
            <a:ext uri="{FF2B5EF4-FFF2-40B4-BE49-F238E27FC236}">
              <a16:creationId xmlns:a16="http://schemas.microsoft.com/office/drawing/2014/main" id="{1CFC2CA3-9DE6-624C-99D9-24BD42A8B007}"/>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52" name="ZoneTexte 5">
          <a:extLst>
            <a:ext uri="{FF2B5EF4-FFF2-40B4-BE49-F238E27FC236}">
              <a16:creationId xmlns:a16="http://schemas.microsoft.com/office/drawing/2014/main" id="{68D5DD91-5460-C046-B252-3993184EFCF1}"/>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6</xdr:col>
      <xdr:colOff>635000</xdr:colOff>
      <xdr:row>2</xdr:row>
      <xdr:rowOff>0</xdr:rowOff>
    </xdr:from>
    <xdr:ext cx="184731" cy="264560"/>
    <xdr:sp macro="" textlink="">
      <xdr:nvSpPr>
        <xdr:cNvPr id="153" name="ZoneTexte 152">
          <a:extLst>
            <a:ext uri="{FF2B5EF4-FFF2-40B4-BE49-F238E27FC236}">
              <a16:creationId xmlns:a16="http://schemas.microsoft.com/office/drawing/2014/main" id="{6DEB98DE-28B5-A140-A096-A66EA0EC0900}"/>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154" name="ZoneTexte 153">
          <a:extLst>
            <a:ext uri="{FF2B5EF4-FFF2-40B4-BE49-F238E27FC236}">
              <a16:creationId xmlns:a16="http://schemas.microsoft.com/office/drawing/2014/main" id="{E4EF6467-FB61-3548-A0D0-43092F621063}"/>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5</xdr:col>
      <xdr:colOff>635000</xdr:colOff>
      <xdr:row>2</xdr:row>
      <xdr:rowOff>0</xdr:rowOff>
    </xdr:from>
    <xdr:ext cx="184731" cy="264560"/>
    <xdr:sp macro="" textlink="">
      <xdr:nvSpPr>
        <xdr:cNvPr id="155" name="ZoneTexte 154">
          <a:extLst>
            <a:ext uri="{FF2B5EF4-FFF2-40B4-BE49-F238E27FC236}">
              <a16:creationId xmlns:a16="http://schemas.microsoft.com/office/drawing/2014/main" id="{F1E552B9-9D76-2842-AF6C-3F6CFD1869A4}"/>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56" name="ZoneTexte 155">
          <a:extLst>
            <a:ext uri="{FF2B5EF4-FFF2-40B4-BE49-F238E27FC236}">
              <a16:creationId xmlns:a16="http://schemas.microsoft.com/office/drawing/2014/main" id="{0779B02A-42B2-9A46-8311-2806399328B5}"/>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57" name="ZoneTexte 156">
          <a:extLst>
            <a:ext uri="{FF2B5EF4-FFF2-40B4-BE49-F238E27FC236}">
              <a16:creationId xmlns:a16="http://schemas.microsoft.com/office/drawing/2014/main" id="{F0C11A79-5DF3-2241-9FE5-B1E95F937F09}"/>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58" name="ZoneTexte 157">
          <a:extLst>
            <a:ext uri="{FF2B5EF4-FFF2-40B4-BE49-F238E27FC236}">
              <a16:creationId xmlns:a16="http://schemas.microsoft.com/office/drawing/2014/main" id="{17690876-7C68-8641-8183-DD547C9D4910}"/>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59" name="ZoneTexte 2">
          <a:extLst>
            <a:ext uri="{FF2B5EF4-FFF2-40B4-BE49-F238E27FC236}">
              <a16:creationId xmlns:a16="http://schemas.microsoft.com/office/drawing/2014/main" id="{3E395951-B2DF-5C45-A46E-84F3BF097924}"/>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60" name="ZoneTexte 3">
          <a:extLst>
            <a:ext uri="{FF2B5EF4-FFF2-40B4-BE49-F238E27FC236}">
              <a16:creationId xmlns:a16="http://schemas.microsoft.com/office/drawing/2014/main" id="{E00A04C9-61F5-124D-9E3F-D3489C1A6EA4}"/>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61" name="ZoneTexte 4">
          <a:extLst>
            <a:ext uri="{FF2B5EF4-FFF2-40B4-BE49-F238E27FC236}">
              <a16:creationId xmlns:a16="http://schemas.microsoft.com/office/drawing/2014/main" id="{5EF2E1B1-2F2E-BF4D-98E2-063F0B1C3193}"/>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6</xdr:col>
      <xdr:colOff>635000</xdr:colOff>
      <xdr:row>2</xdr:row>
      <xdr:rowOff>0</xdr:rowOff>
    </xdr:from>
    <xdr:ext cx="184731" cy="264560"/>
    <xdr:sp macro="" textlink="">
      <xdr:nvSpPr>
        <xdr:cNvPr id="162" name="ZoneTexte 161">
          <a:extLst>
            <a:ext uri="{FF2B5EF4-FFF2-40B4-BE49-F238E27FC236}">
              <a16:creationId xmlns:a16="http://schemas.microsoft.com/office/drawing/2014/main" id="{25A9CC33-D2A5-2149-A4E3-2F38D5562B4D}"/>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163" name="ZoneTexte 162">
          <a:extLst>
            <a:ext uri="{FF2B5EF4-FFF2-40B4-BE49-F238E27FC236}">
              <a16:creationId xmlns:a16="http://schemas.microsoft.com/office/drawing/2014/main" id="{FE9645B5-174C-A948-A70F-8C11C9F47006}"/>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164" name="ZoneTexte 163">
          <a:extLst>
            <a:ext uri="{FF2B5EF4-FFF2-40B4-BE49-F238E27FC236}">
              <a16:creationId xmlns:a16="http://schemas.microsoft.com/office/drawing/2014/main" id="{FC0BC8EA-3E62-D347-8C19-AFDE2193A524}"/>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5</xdr:col>
      <xdr:colOff>635000</xdr:colOff>
      <xdr:row>2</xdr:row>
      <xdr:rowOff>0</xdr:rowOff>
    </xdr:from>
    <xdr:ext cx="184731" cy="264560"/>
    <xdr:sp macro="" textlink="">
      <xdr:nvSpPr>
        <xdr:cNvPr id="165" name="ZoneTexte 164">
          <a:extLst>
            <a:ext uri="{FF2B5EF4-FFF2-40B4-BE49-F238E27FC236}">
              <a16:creationId xmlns:a16="http://schemas.microsoft.com/office/drawing/2014/main" id="{EB5559BB-9B61-004F-9F29-4C9262AD996A}"/>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66" name="ZoneTexte 165">
          <a:extLst>
            <a:ext uri="{FF2B5EF4-FFF2-40B4-BE49-F238E27FC236}">
              <a16:creationId xmlns:a16="http://schemas.microsoft.com/office/drawing/2014/main" id="{EB93444F-DC2D-AD44-8A0F-000C3691EAD0}"/>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67" name="ZoneTexte 166">
          <a:extLst>
            <a:ext uri="{FF2B5EF4-FFF2-40B4-BE49-F238E27FC236}">
              <a16:creationId xmlns:a16="http://schemas.microsoft.com/office/drawing/2014/main" id="{E1EFB24F-747F-0146-BF16-A70420443163}"/>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68" name="ZoneTexte 167">
          <a:extLst>
            <a:ext uri="{FF2B5EF4-FFF2-40B4-BE49-F238E27FC236}">
              <a16:creationId xmlns:a16="http://schemas.microsoft.com/office/drawing/2014/main" id="{2FA6AAA4-9F9B-B146-9B51-E72F5B6CDE89}"/>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69" name="ZoneTexte 2">
          <a:extLst>
            <a:ext uri="{FF2B5EF4-FFF2-40B4-BE49-F238E27FC236}">
              <a16:creationId xmlns:a16="http://schemas.microsoft.com/office/drawing/2014/main" id="{FDADCE0E-79DE-2347-ADE7-4F03BAB3444D}"/>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70" name="ZoneTexte 3">
          <a:extLst>
            <a:ext uri="{FF2B5EF4-FFF2-40B4-BE49-F238E27FC236}">
              <a16:creationId xmlns:a16="http://schemas.microsoft.com/office/drawing/2014/main" id="{C373A6BB-9116-AA48-BC82-076A631A0177}"/>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71" name="ZoneTexte 4">
          <a:extLst>
            <a:ext uri="{FF2B5EF4-FFF2-40B4-BE49-F238E27FC236}">
              <a16:creationId xmlns:a16="http://schemas.microsoft.com/office/drawing/2014/main" id="{823F017A-0B76-6641-9D15-CFBA773563C7}"/>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72" name="ZoneTexte 5">
          <a:extLst>
            <a:ext uri="{FF2B5EF4-FFF2-40B4-BE49-F238E27FC236}">
              <a16:creationId xmlns:a16="http://schemas.microsoft.com/office/drawing/2014/main" id="{5089D670-7FAE-9742-BED7-DB551A8D0BA5}"/>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73" name="ZoneTexte 172">
          <a:extLst>
            <a:ext uri="{FF2B5EF4-FFF2-40B4-BE49-F238E27FC236}">
              <a16:creationId xmlns:a16="http://schemas.microsoft.com/office/drawing/2014/main" id="{3BD73582-7F78-2743-B018-C9D5F63C5BD5}"/>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74" name="ZoneTexte 173">
          <a:extLst>
            <a:ext uri="{FF2B5EF4-FFF2-40B4-BE49-F238E27FC236}">
              <a16:creationId xmlns:a16="http://schemas.microsoft.com/office/drawing/2014/main" id="{62835D30-FD02-7641-9372-390BFBCCA398}"/>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75" name="ZoneTexte 174">
          <a:extLst>
            <a:ext uri="{FF2B5EF4-FFF2-40B4-BE49-F238E27FC236}">
              <a16:creationId xmlns:a16="http://schemas.microsoft.com/office/drawing/2014/main" id="{454DA90B-8804-E34E-A9CC-C9F5017B52D7}"/>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76" name="ZoneTexte 175">
          <a:extLst>
            <a:ext uri="{FF2B5EF4-FFF2-40B4-BE49-F238E27FC236}">
              <a16:creationId xmlns:a16="http://schemas.microsoft.com/office/drawing/2014/main" id="{86CECAC6-722C-4D46-AE97-3D0C66697205}"/>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77" name="ZoneTexte 2">
          <a:extLst>
            <a:ext uri="{FF2B5EF4-FFF2-40B4-BE49-F238E27FC236}">
              <a16:creationId xmlns:a16="http://schemas.microsoft.com/office/drawing/2014/main" id="{37192628-E616-AC45-B122-7F113CC3AD92}"/>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78" name="ZoneTexte 3">
          <a:extLst>
            <a:ext uri="{FF2B5EF4-FFF2-40B4-BE49-F238E27FC236}">
              <a16:creationId xmlns:a16="http://schemas.microsoft.com/office/drawing/2014/main" id="{64DBB0CB-7CAD-3844-BF6C-087D493B7DBC}"/>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79" name="ZoneTexte 4">
          <a:extLst>
            <a:ext uri="{FF2B5EF4-FFF2-40B4-BE49-F238E27FC236}">
              <a16:creationId xmlns:a16="http://schemas.microsoft.com/office/drawing/2014/main" id="{00E4295A-7866-EA49-B2BD-D4B1099A21B5}"/>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80" name="ZoneTexte 179">
          <a:extLst>
            <a:ext uri="{FF2B5EF4-FFF2-40B4-BE49-F238E27FC236}">
              <a16:creationId xmlns:a16="http://schemas.microsoft.com/office/drawing/2014/main" id="{F100CCBE-4037-714A-B0C0-AA4B6DB32AB5}"/>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81" name="ZoneTexte 180">
          <a:extLst>
            <a:ext uri="{FF2B5EF4-FFF2-40B4-BE49-F238E27FC236}">
              <a16:creationId xmlns:a16="http://schemas.microsoft.com/office/drawing/2014/main" id="{BA8A88BA-6B4C-CC40-932D-2E3960C7B62A}"/>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82" name="ZoneTexte 181">
          <a:extLst>
            <a:ext uri="{FF2B5EF4-FFF2-40B4-BE49-F238E27FC236}">
              <a16:creationId xmlns:a16="http://schemas.microsoft.com/office/drawing/2014/main" id="{A8B158D1-34A0-3E4C-87B9-A85D65E4EB88}"/>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83" name="ZoneTexte 182">
          <a:extLst>
            <a:ext uri="{FF2B5EF4-FFF2-40B4-BE49-F238E27FC236}">
              <a16:creationId xmlns:a16="http://schemas.microsoft.com/office/drawing/2014/main" id="{205B937F-3346-534D-ACEA-48A65F5885D3}"/>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84" name="ZoneTexte 183">
          <a:extLst>
            <a:ext uri="{FF2B5EF4-FFF2-40B4-BE49-F238E27FC236}">
              <a16:creationId xmlns:a16="http://schemas.microsoft.com/office/drawing/2014/main" id="{7DA4054D-825F-EE47-A84B-F5DBA79B5162}"/>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85" name="ZoneTexte 184">
          <a:extLst>
            <a:ext uri="{FF2B5EF4-FFF2-40B4-BE49-F238E27FC236}">
              <a16:creationId xmlns:a16="http://schemas.microsoft.com/office/drawing/2014/main" id="{034FCF18-E35D-BD43-87FE-C1163F4659CF}"/>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86" name="ZoneTexte 2">
          <a:extLst>
            <a:ext uri="{FF2B5EF4-FFF2-40B4-BE49-F238E27FC236}">
              <a16:creationId xmlns:a16="http://schemas.microsoft.com/office/drawing/2014/main" id="{035C71AA-F204-9C45-A686-BB09D1AD2541}"/>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87" name="ZoneTexte 3">
          <a:extLst>
            <a:ext uri="{FF2B5EF4-FFF2-40B4-BE49-F238E27FC236}">
              <a16:creationId xmlns:a16="http://schemas.microsoft.com/office/drawing/2014/main" id="{52EA750D-B2C0-4746-B103-D0264889794F}"/>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88" name="ZoneTexte 4">
          <a:extLst>
            <a:ext uri="{FF2B5EF4-FFF2-40B4-BE49-F238E27FC236}">
              <a16:creationId xmlns:a16="http://schemas.microsoft.com/office/drawing/2014/main" id="{938F494F-5E66-C34E-B4F3-15B1AFFF3826}"/>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89" name="ZoneTexte 5">
          <a:extLst>
            <a:ext uri="{FF2B5EF4-FFF2-40B4-BE49-F238E27FC236}">
              <a16:creationId xmlns:a16="http://schemas.microsoft.com/office/drawing/2014/main" id="{61E693BA-A9E4-0346-AB9B-C3B5F5F5545B}"/>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90" name="ZoneTexte 189">
          <a:extLst>
            <a:ext uri="{FF2B5EF4-FFF2-40B4-BE49-F238E27FC236}">
              <a16:creationId xmlns:a16="http://schemas.microsoft.com/office/drawing/2014/main" id="{C4B43951-ACD1-994A-A812-94BBA63FB8FC}"/>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91" name="ZoneTexte 190">
          <a:extLst>
            <a:ext uri="{FF2B5EF4-FFF2-40B4-BE49-F238E27FC236}">
              <a16:creationId xmlns:a16="http://schemas.microsoft.com/office/drawing/2014/main" id="{295158EF-EAFD-3A46-B448-791BBD5B5FCB}"/>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92" name="ZoneTexte 191">
          <a:extLst>
            <a:ext uri="{FF2B5EF4-FFF2-40B4-BE49-F238E27FC236}">
              <a16:creationId xmlns:a16="http://schemas.microsoft.com/office/drawing/2014/main" id="{801C6A22-C3EA-3243-9C17-7885B314638A}"/>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93" name="ZoneTexte 192">
          <a:extLst>
            <a:ext uri="{FF2B5EF4-FFF2-40B4-BE49-F238E27FC236}">
              <a16:creationId xmlns:a16="http://schemas.microsoft.com/office/drawing/2014/main" id="{7693E49D-01A0-B54D-89AF-9C8E7AAB2157}"/>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94" name="ZoneTexte 2">
          <a:extLst>
            <a:ext uri="{FF2B5EF4-FFF2-40B4-BE49-F238E27FC236}">
              <a16:creationId xmlns:a16="http://schemas.microsoft.com/office/drawing/2014/main" id="{A8FE5F67-BBDA-C14E-84CE-41D708E9C4C6}"/>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95" name="ZoneTexte 3">
          <a:extLst>
            <a:ext uri="{FF2B5EF4-FFF2-40B4-BE49-F238E27FC236}">
              <a16:creationId xmlns:a16="http://schemas.microsoft.com/office/drawing/2014/main" id="{792E9BFE-76D7-8D41-B95E-79BCFC80B487}"/>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96" name="ZoneTexte 4">
          <a:extLst>
            <a:ext uri="{FF2B5EF4-FFF2-40B4-BE49-F238E27FC236}">
              <a16:creationId xmlns:a16="http://schemas.microsoft.com/office/drawing/2014/main" id="{005D1E4B-D6E6-F446-8707-432923AA5CD4}"/>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197" name="ZoneTexte 196">
          <a:extLst>
            <a:ext uri="{FF2B5EF4-FFF2-40B4-BE49-F238E27FC236}">
              <a16:creationId xmlns:a16="http://schemas.microsoft.com/office/drawing/2014/main" id="{F58891B1-33A6-A946-B640-64641026A58D}"/>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98" name="ZoneTexte 197">
          <a:extLst>
            <a:ext uri="{FF2B5EF4-FFF2-40B4-BE49-F238E27FC236}">
              <a16:creationId xmlns:a16="http://schemas.microsoft.com/office/drawing/2014/main" id="{38CB8698-2B15-A942-AD7B-58BAAC1FA10F}"/>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199" name="ZoneTexte 198">
          <a:extLst>
            <a:ext uri="{FF2B5EF4-FFF2-40B4-BE49-F238E27FC236}">
              <a16:creationId xmlns:a16="http://schemas.microsoft.com/office/drawing/2014/main" id="{EAFC5C8F-EC33-6649-84C5-1054F880F9D7}"/>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200" name="ZoneTexte 199">
          <a:extLst>
            <a:ext uri="{FF2B5EF4-FFF2-40B4-BE49-F238E27FC236}">
              <a16:creationId xmlns:a16="http://schemas.microsoft.com/office/drawing/2014/main" id="{8DBF33BA-4A47-844F-B250-716CE3C329C4}"/>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6</xdr:col>
      <xdr:colOff>635000</xdr:colOff>
      <xdr:row>2</xdr:row>
      <xdr:rowOff>0</xdr:rowOff>
    </xdr:from>
    <xdr:ext cx="184731" cy="264560"/>
    <xdr:sp macro="" textlink="">
      <xdr:nvSpPr>
        <xdr:cNvPr id="201" name="ZoneTexte 200">
          <a:extLst>
            <a:ext uri="{FF2B5EF4-FFF2-40B4-BE49-F238E27FC236}">
              <a16:creationId xmlns:a16="http://schemas.microsoft.com/office/drawing/2014/main" id="{692F5BB4-1423-D541-8DA6-7DA1A9539DF5}"/>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202" name="ZoneTexte 201">
          <a:extLst>
            <a:ext uri="{FF2B5EF4-FFF2-40B4-BE49-F238E27FC236}">
              <a16:creationId xmlns:a16="http://schemas.microsoft.com/office/drawing/2014/main" id="{23B59E93-5021-9045-A6E0-47CB24551936}"/>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203" name="ZoneTexte 202">
          <a:extLst>
            <a:ext uri="{FF2B5EF4-FFF2-40B4-BE49-F238E27FC236}">
              <a16:creationId xmlns:a16="http://schemas.microsoft.com/office/drawing/2014/main" id="{38CFC3CE-AED7-2745-A3A4-7AD67DBF3E9A}"/>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5</xdr:col>
      <xdr:colOff>635000</xdr:colOff>
      <xdr:row>2</xdr:row>
      <xdr:rowOff>0</xdr:rowOff>
    </xdr:from>
    <xdr:ext cx="184731" cy="264560"/>
    <xdr:sp macro="" textlink="">
      <xdr:nvSpPr>
        <xdr:cNvPr id="204" name="ZoneTexte 203">
          <a:extLst>
            <a:ext uri="{FF2B5EF4-FFF2-40B4-BE49-F238E27FC236}">
              <a16:creationId xmlns:a16="http://schemas.microsoft.com/office/drawing/2014/main" id="{FC611BE2-905E-EC45-9004-E0416BCE72F8}"/>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205" name="ZoneTexte 204">
          <a:extLst>
            <a:ext uri="{FF2B5EF4-FFF2-40B4-BE49-F238E27FC236}">
              <a16:creationId xmlns:a16="http://schemas.microsoft.com/office/drawing/2014/main" id="{9549298E-5EF7-9F46-863A-EEFB475C21B9}"/>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206" name="ZoneTexte 205">
          <a:extLst>
            <a:ext uri="{FF2B5EF4-FFF2-40B4-BE49-F238E27FC236}">
              <a16:creationId xmlns:a16="http://schemas.microsoft.com/office/drawing/2014/main" id="{346BBA1C-A4FC-5B4F-BFDD-35D00B498B9E}"/>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207" name="ZoneTexte 206">
          <a:extLst>
            <a:ext uri="{FF2B5EF4-FFF2-40B4-BE49-F238E27FC236}">
              <a16:creationId xmlns:a16="http://schemas.microsoft.com/office/drawing/2014/main" id="{24C1EF3C-B7D1-1D4C-815F-09C4BA79BE05}"/>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208" name="ZoneTexte 2">
          <a:extLst>
            <a:ext uri="{FF2B5EF4-FFF2-40B4-BE49-F238E27FC236}">
              <a16:creationId xmlns:a16="http://schemas.microsoft.com/office/drawing/2014/main" id="{9835E03E-34A7-EF42-89C4-220AC9913DE4}"/>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209" name="ZoneTexte 3">
          <a:extLst>
            <a:ext uri="{FF2B5EF4-FFF2-40B4-BE49-F238E27FC236}">
              <a16:creationId xmlns:a16="http://schemas.microsoft.com/office/drawing/2014/main" id="{E2432268-17B1-1B4D-820E-E095D32EA45E}"/>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210" name="ZoneTexte 4">
          <a:extLst>
            <a:ext uri="{FF2B5EF4-FFF2-40B4-BE49-F238E27FC236}">
              <a16:creationId xmlns:a16="http://schemas.microsoft.com/office/drawing/2014/main" id="{1F4414E3-7C9C-3641-BD83-698086B0E90A}"/>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211" name="ZoneTexte 5">
          <a:extLst>
            <a:ext uri="{FF2B5EF4-FFF2-40B4-BE49-F238E27FC236}">
              <a16:creationId xmlns:a16="http://schemas.microsoft.com/office/drawing/2014/main" id="{EBAB7535-14A9-4A48-9D01-AE30CC025DD5}"/>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6</xdr:col>
      <xdr:colOff>635000</xdr:colOff>
      <xdr:row>2</xdr:row>
      <xdr:rowOff>0</xdr:rowOff>
    </xdr:from>
    <xdr:ext cx="184731" cy="264560"/>
    <xdr:sp macro="" textlink="">
      <xdr:nvSpPr>
        <xdr:cNvPr id="212" name="ZoneTexte 211">
          <a:extLst>
            <a:ext uri="{FF2B5EF4-FFF2-40B4-BE49-F238E27FC236}">
              <a16:creationId xmlns:a16="http://schemas.microsoft.com/office/drawing/2014/main" id="{91A1E92A-DC74-4746-9D3E-1F42A5A8D474}"/>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213" name="ZoneTexte 212">
          <a:extLst>
            <a:ext uri="{FF2B5EF4-FFF2-40B4-BE49-F238E27FC236}">
              <a16:creationId xmlns:a16="http://schemas.microsoft.com/office/drawing/2014/main" id="{FFE7D410-7937-894C-94D4-EA17B8609EB2}"/>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214" name="ZoneTexte 213">
          <a:extLst>
            <a:ext uri="{FF2B5EF4-FFF2-40B4-BE49-F238E27FC236}">
              <a16:creationId xmlns:a16="http://schemas.microsoft.com/office/drawing/2014/main" id="{116D6FEF-E8B6-FF43-A794-B40A2040966B}"/>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5</xdr:col>
      <xdr:colOff>635000</xdr:colOff>
      <xdr:row>2</xdr:row>
      <xdr:rowOff>0</xdr:rowOff>
    </xdr:from>
    <xdr:ext cx="184731" cy="264560"/>
    <xdr:sp macro="" textlink="">
      <xdr:nvSpPr>
        <xdr:cNvPr id="215" name="ZoneTexte 214">
          <a:extLst>
            <a:ext uri="{FF2B5EF4-FFF2-40B4-BE49-F238E27FC236}">
              <a16:creationId xmlns:a16="http://schemas.microsoft.com/office/drawing/2014/main" id="{2D1FCBB2-F016-CA48-A996-CCD5132D9B3F}"/>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216" name="ZoneTexte 215">
          <a:extLst>
            <a:ext uri="{FF2B5EF4-FFF2-40B4-BE49-F238E27FC236}">
              <a16:creationId xmlns:a16="http://schemas.microsoft.com/office/drawing/2014/main" id="{B5F60D06-4E06-3249-B3C6-6E3374C54AB5}"/>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217" name="ZoneTexte 216">
          <a:extLst>
            <a:ext uri="{FF2B5EF4-FFF2-40B4-BE49-F238E27FC236}">
              <a16:creationId xmlns:a16="http://schemas.microsoft.com/office/drawing/2014/main" id="{68A20A5F-7920-3741-BD17-C262CFF6B5F1}"/>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218" name="ZoneTexte 217">
          <a:extLst>
            <a:ext uri="{FF2B5EF4-FFF2-40B4-BE49-F238E27FC236}">
              <a16:creationId xmlns:a16="http://schemas.microsoft.com/office/drawing/2014/main" id="{DE2891B9-AAF0-114A-8142-EE3793F50FF1}"/>
            </a:ext>
          </a:extLst>
        </xdr:cNvPr>
        <xdr:cNvSpPr txBox="1"/>
      </xdr:nvSpPr>
      <xdr:spPr>
        <a:xfrm>
          <a:off x="668020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635000</xdr:colOff>
      <xdr:row>2</xdr:row>
      <xdr:rowOff>0</xdr:rowOff>
    </xdr:from>
    <xdr:ext cx="184731" cy="264560"/>
    <xdr:sp macro="" textlink="">
      <xdr:nvSpPr>
        <xdr:cNvPr id="219" name="ZoneTexte 2">
          <a:extLst>
            <a:ext uri="{FF2B5EF4-FFF2-40B4-BE49-F238E27FC236}">
              <a16:creationId xmlns:a16="http://schemas.microsoft.com/office/drawing/2014/main" id="{37DE040D-7132-3248-949D-B2A4A347A5B4}"/>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220" name="ZoneTexte 3">
          <a:extLst>
            <a:ext uri="{FF2B5EF4-FFF2-40B4-BE49-F238E27FC236}">
              <a16:creationId xmlns:a16="http://schemas.microsoft.com/office/drawing/2014/main" id="{020B0980-2975-E247-BD39-72CF3D7AF3B4}"/>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5</xdr:col>
      <xdr:colOff>635000</xdr:colOff>
      <xdr:row>2</xdr:row>
      <xdr:rowOff>0</xdr:rowOff>
    </xdr:from>
    <xdr:ext cx="184731" cy="264560"/>
    <xdr:sp macro="" textlink="">
      <xdr:nvSpPr>
        <xdr:cNvPr id="221" name="ZoneTexte 4">
          <a:extLst>
            <a:ext uri="{FF2B5EF4-FFF2-40B4-BE49-F238E27FC236}">
              <a16:creationId xmlns:a16="http://schemas.microsoft.com/office/drawing/2014/main" id="{1E1D5C15-CE47-924A-A2B2-B7A1222FA41C}"/>
            </a:ext>
          </a:extLst>
        </xdr:cNvPr>
        <xdr:cNvSpPr txBox="1"/>
      </xdr:nvSpPr>
      <xdr:spPr bwMode="auto">
        <a:xfrm>
          <a:off x="6680200" y="4191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sz="1100"/>
        </a:p>
      </xdr:txBody>
    </xdr:sp>
    <xdr:clientData/>
  </xdr:oneCellAnchor>
  <xdr:oneCellAnchor>
    <xdr:from>
      <xdr:col>6</xdr:col>
      <xdr:colOff>635000</xdr:colOff>
      <xdr:row>2</xdr:row>
      <xdr:rowOff>0</xdr:rowOff>
    </xdr:from>
    <xdr:ext cx="184731" cy="264560"/>
    <xdr:sp macro="" textlink="">
      <xdr:nvSpPr>
        <xdr:cNvPr id="222" name="ZoneTexte 221">
          <a:extLst>
            <a:ext uri="{FF2B5EF4-FFF2-40B4-BE49-F238E27FC236}">
              <a16:creationId xmlns:a16="http://schemas.microsoft.com/office/drawing/2014/main" id="{BA6FB2D5-C624-CF40-AAC2-B2466BEA084C}"/>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223" name="ZoneTexte 222">
          <a:extLst>
            <a:ext uri="{FF2B5EF4-FFF2-40B4-BE49-F238E27FC236}">
              <a16:creationId xmlns:a16="http://schemas.microsoft.com/office/drawing/2014/main" id="{C62B3FFA-C8AD-F54F-9153-FE4D660ADE4F}"/>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6</xdr:col>
      <xdr:colOff>635000</xdr:colOff>
      <xdr:row>2</xdr:row>
      <xdr:rowOff>0</xdr:rowOff>
    </xdr:from>
    <xdr:ext cx="184731" cy="264560"/>
    <xdr:sp macro="" textlink="">
      <xdr:nvSpPr>
        <xdr:cNvPr id="224" name="ZoneTexte 223">
          <a:extLst>
            <a:ext uri="{FF2B5EF4-FFF2-40B4-BE49-F238E27FC236}">
              <a16:creationId xmlns:a16="http://schemas.microsoft.com/office/drawing/2014/main" id="{2F781D7E-3294-3740-9A60-ED53BD814740}"/>
            </a:ext>
          </a:extLst>
        </xdr:cNvPr>
        <xdr:cNvSpPr txBox="1"/>
      </xdr:nvSpPr>
      <xdr:spPr>
        <a:xfrm>
          <a:off x="8191500" y="4191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ristophe/Documents/Donn&#233;es%20utilisateurs%20Microsoft/Office%202011%20AutoRecovery/PROCEIPS/2013-2014/planning/Calendrier%20LFP%202012-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Users/michelelaget/Library/Mail%20Downloads/Copie%20de%20Calendrier%20LFP%202011-201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hristophe/Documents/Donn&#233;es%20utilisateurs%20Microsoft/Office%202011%20AutoRecovery/PROCEIPS/2012-2013/plannings/Calendrier%20LFP%202012-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E"/>
      <sheetName val="Calendrier"/>
      <sheetName val="compo des UE"/>
      <sheetName val="SeptHarmonie 12"/>
      <sheetName val="octobre 12"/>
      <sheetName val="Nov-Dec12"/>
      <sheetName val="Jan 13"/>
      <sheetName val="fevrier 13"/>
      <sheetName val="Mars-Avr 13"/>
      <sheetName val="Mai 13"/>
      <sheetName val="pointage des heures de cours"/>
      <sheetName val="Feuil1"/>
    </sheetNames>
    <sheetDataSet>
      <sheetData sheetId="0">
        <row r="3">
          <cell r="B3">
            <v>2</v>
          </cell>
          <cell r="D3">
            <v>41469</v>
          </cell>
          <cell r="F3">
            <v>41456</v>
          </cell>
        </row>
        <row r="4">
          <cell r="D4">
            <v>41501</v>
          </cell>
          <cell r="F4">
            <v>41533</v>
          </cell>
        </row>
        <row r="5">
          <cell r="D5">
            <v>41214</v>
          </cell>
          <cell r="F5">
            <v>41534</v>
          </cell>
        </row>
        <row r="6">
          <cell r="D6">
            <v>41224</v>
          </cell>
        </row>
        <row r="7">
          <cell r="D7">
            <v>41046</v>
          </cell>
        </row>
        <row r="8">
          <cell r="D8">
            <v>41268</v>
          </cell>
        </row>
        <row r="9">
          <cell r="D9">
            <v>41395</v>
          </cell>
        </row>
        <row r="10">
          <cell r="D10">
            <v>41402</v>
          </cell>
        </row>
        <row r="11">
          <cell r="D11">
            <v>41403</v>
          </cell>
        </row>
        <row r="12">
          <cell r="D12">
            <v>41414</v>
          </cell>
        </row>
        <row r="13">
          <cell r="D13">
            <v>41365</v>
          </cell>
        </row>
        <row r="14">
          <cell r="D14">
            <v>41275</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E"/>
      <sheetName val="Calendrier"/>
      <sheetName val="compo des UE"/>
      <sheetName val="contacts"/>
      <sheetName val="SeptHarmonie"/>
      <sheetName val="Nov-Dec11"/>
      <sheetName val="Jan11"/>
      <sheetName val="fevrier 11"/>
      <sheetName val="Mars-Avr11"/>
      <sheetName val="Avril 11"/>
      <sheetName val="Mai10"/>
      <sheetName val="Feuil2"/>
      <sheetName val="Feuil1 (2)"/>
      <sheetName val="Feuil3"/>
      <sheetName val="Feuil4"/>
      <sheetName val="oct 10"/>
      <sheetName val="Feuil1"/>
      <sheetName val="3 et 4eme sem octobre"/>
    </sheetNames>
    <sheetDataSet>
      <sheetData sheetId="0">
        <row r="3">
          <cell r="B3">
            <v>2</v>
          </cell>
          <cell r="D3">
            <v>40738</v>
          </cell>
          <cell r="F3">
            <v>41085</v>
          </cell>
        </row>
        <row r="4">
          <cell r="D4">
            <v>40770</v>
          </cell>
          <cell r="F4">
            <v>41169</v>
          </cell>
        </row>
        <row r="5">
          <cell r="D5">
            <v>40848</v>
          </cell>
          <cell r="F5">
            <v>41170</v>
          </cell>
        </row>
        <row r="6">
          <cell r="D6">
            <v>40858</v>
          </cell>
        </row>
        <row r="7">
          <cell r="D7">
            <v>41046</v>
          </cell>
        </row>
        <row r="8">
          <cell r="D8">
            <v>40902</v>
          </cell>
        </row>
        <row r="9">
          <cell r="D9">
            <v>41030</v>
          </cell>
        </row>
        <row r="10">
          <cell r="D10">
            <v>41037</v>
          </cell>
        </row>
        <row r="11">
          <cell r="D11">
            <v>41136</v>
          </cell>
        </row>
        <row r="12">
          <cell r="D12">
            <v>41057</v>
          </cell>
        </row>
        <row r="13">
          <cell r="D13">
            <v>41008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E"/>
      <sheetName val="Calendrier"/>
      <sheetName val="compo des UE"/>
      <sheetName val="SeptHarmonie 12"/>
      <sheetName val="Nov-Dec12"/>
      <sheetName val="Jan 13"/>
      <sheetName val="fevrier 13"/>
      <sheetName val="Mars-Avr 13"/>
      <sheetName val="Mai 13"/>
      <sheetName val="pointage des heures de cours"/>
      <sheetName val="Feuil1"/>
      <sheetName val="Feuil2"/>
    </sheetNames>
    <sheetDataSet>
      <sheetData sheetId="0">
        <row r="3">
          <cell r="B3">
            <v>2</v>
          </cell>
          <cell r="D3">
            <v>41469</v>
          </cell>
          <cell r="F3">
            <v>41456</v>
          </cell>
        </row>
        <row r="4">
          <cell r="D4">
            <v>41501</v>
          </cell>
          <cell r="F4">
            <v>41533</v>
          </cell>
        </row>
        <row r="5">
          <cell r="D5">
            <v>41214</v>
          </cell>
          <cell r="F5">
            <v>41534</v>
          </cell>
        </row>
        <row r="6">
          <cell r="D6">
            <v>41224</v>
          </cell>
        </row>
        <row r="7">
          <cell r="D7">
            <v>41046</v>
          </cell>
        </row>
        <row r="8">
          <cell r="D8">
            <v>41268</v>
          </cell>
        </row>
        <row r="9">
          <cell r="D9">
            <v>41395</v>
          </cell>
        </row>
        <row r="10">
          <cell r="D10">
            <v>41402</v>
          </cell>
        </row>
        <row r="11">
          <cell r="D11">
            <v>41403</v>
          </cell>
        </row>
        <row r="12">
          <cell r="D12">
            <v>41414</v>
          </cell>
        </row>
        <row r="13">
          <cell r="D13">
            <v>41365</v>
          </cell>
        </row>
        <row r="14">
          <cell r="D14">
            <v>41275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761F1-788C-1F40-AF17-3710384BB07A}">
  <sheetPr>
    <pageSetUpPr fitToPage="1"/>
  </sheetPr>
  <dimension ref="A1:AR261"/>
  <sheetViews>
    <sheetView showGridLines="0" topLeftCell="A10" zoomScale="90" zoomScaleNormal="90" zoomScalePageLayoutView="90" workbookViewId="0">
      <selection activeCell="AC59" sqref="AC59"/>
    </sheetView>
  </sheetViews>
  <sheetFormatPr baseColWidth="10" defaultColWidth="9.1796875" defaultRowHeight="13" x14ac:dyDescent="0.3"/>
  <cols>
    <col min="1" max="1" width="5.453125" style="17" customWidth="1"/>
    <col min="2" max="8" width="5.6328125" style="17" customWidth="1"/>
    <col min="9" max="9" width="1.453125" style="17" customWidth="1"/>
    <col min="10" max="16" width="5.6328125" style="17" customWidth="1"/>
    <col min="17" max="17" width="1.453125" style="17" customWidth="1"/>
    <col min="18" max="24" width="5.6328125" style="17" customWidth="1"/>
    <col min="25" max="25" width="1.453125" style="17" customWidth="1"/>
    <col min="26" max="34" width="5.6328125" style="17" customWidth="1"/>
    <col min="35" max="16384" width="9.1796875" style="17"/>
  </cols>
  <sheetData>
    <row r="1" spans="1:35" ht="16.5" customHeight="1" x14ac:dyDescent="0.3"/>
    <row r="2" spans="1:35" ht="17" customHeight="1" x14ac:dyDescent="0.3">
      <c r="A2" s="206"/>
      <c r="B2" s="583" t="s">
        <v>428</v>
      </c>
      <c r="C2" s="583"/>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583"/>
      <c r="AD2" s="583"/>
      <c r="AE2" s="583"/>
      <c r="AF2" s="583"/>
      <c r="AG2" s="206"/>
      <c r="AH2" s="206"/>
      <c r="AI2" s="206"/>
    </row>
    <row r="3" spans="1:35" ht="17" customHeight="1" x14ac:dyDescent="0.3">
      <c r="A3" s="206"/>
      <c r="B3" s="583"/>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206"/>
      <c r="AH3" s="206"/>
      <c r="AI3" s="206"/>
    </row>
    <row r="4" spans="1:35" ht="17" customHeight="1" x14ac:dyDescent="0.3">
      <c r="A4" s="206"/>
      <c r="B4" s="583"/>
      <c r="C4" s="583"/>
      <c r="D4" s="583"/>
      <c r="E4" s="583"/>
      <c r="F4" s="583"/>
      <c r="G4" s="583"/>
      <c r="H4" s="583"/>
      <c r="I4" s="583"/>
      <c r="J4" s="583"/>
      <c r="K4" s="583"/>
      <c r="L4" s="583"/>
      <c r="M4" s="583"/>
      <c r="N4" s="583"/>
      <c r="O4" s="583"/>
      <c r="P4" s="583"/>
      <c r="Q4" s="583"/>
      <c r="R4" s="583"/>
      <c r="S4" s="583"/>
      <c r="T4" s="583"/>
      <c r="U4" s="583"/>
      <c r="V4" s="583"/>
      <c r="W4" s="583"/>
      <c r="X4" s="583"/>
      <c r="Y4" s="583"/>
      <c r="Z4" s="583"/>
      <c r="AA4" s="583"/>
      <c r="AB4" s="583"/>
      <c r="AC4" s="583"/>
      <c r="AD4" s="583"/>
      <c r="AE4" s="583"/>
      <c r="AF4" s="583"/>
      <c r="AG4" s="206"/>
      <c r="AH4" s="206"/>
      <c r="AI4" s="206"/>
    </row>
    <row r="5" spans="1:35" ht="17" customHeight="1" x14ac:dyDescent="0.3">
      <c r="A5" s="206"/>
      <c r="B5" s="583"/>
      <c r="C5" s="583"/>
      <c r="D5" s="583"/>
      <c r="E5" s="583"/>
      <c r="F5" s="583"/>
      <c r="G5" s="583"/>
      <c r="H5" s="583"/>
      <c r="I5" s="583"/>
      <c r="J5" s="583"/>
      <c r="K5" s="583"/>
      <c r="L5" s="583"/>
      <c r="M5" s="583"/>
      <c r="N5" s="583"/>
      <c r="O5" s="583"/>
      <c r="P5" s="583"/>
      <c r="Q5" s="583"/>
      <c r="R5" s="583"/>
      <c r="S5" s="583"/>
      <c r="T5" s="583"/>
      <c r="U5" s="583"/>
      <c r="V5" s="583"/>
      <c r="W5" s="583"/>
      <c r="X5" s="583"/>
      <c r="Y5" s="583"/>
      <c r="Z5" s="583"/>
      <c r="AA5" s="583"/>
      <c r="AB5" s="583"/>
      <c r="AC5" s="583"/>
      <c r="AD5" s="583"/>
      <c r="AE5" s="583"/>
      <c r="AF5" s="583"/>
      <c r="AG5" s="206"/>
      <c r="AH5" s="206"/>
      <c r="AI5" s="206"/>
    </row>
    <row r="6" spans="1:35" ht="17" customHeight="1" x14ac:dyDescent="0.3">
      <c r="A6" s="206"/>
      <c r="B6" s="583"/>
      <c r="C6" s="583"/>
      <c r="D6" s="583"/>
      <c r="E6" s="583"/>
      <c r="F6" s="583"/>
      <c r="G6" s="583"/>
      <c r="H6" s="583"/>
      <c r="I6" s="583"/>
      <c r="J6" s="583"/>
      <c r="K6" s="583"/>
      <c r="L6" s="583"/>
      <c r="M6" s="583"/>
      <c r="N6" s="583"/>
      <c r="O6" s="583"/>
      <c r="P6" s="583"/>
      <c r="Q6" s="583"/>
      <c r="R6" s="583"/>
      <c r="S6" s="583"/>
      <c r="T6" s="583"/>
      <c r="U6" s="583"/>
      <c r="V6" s="583"/>
      <c r="W6" s="583"/>
      <c r="X6" s="583"/>
      <c r="Y6" s="583"/>
      <c r="Z6" s="583"/>
      <c r="AA6" s="583"/>
      <c r="AB6" s="583"/>
      <c r="AC6" s="583"/>
      <c r="AD6" s="583"/>
      <c r="AE6" s="583"/>
      <c r="AF6" s="583"/>
      <c r="AG6" s="206"/>
      <c r="AH6" s="206"/>
      <c r="AI6" s="206"/>
    </row>
    <row r="7" spans="1:35" ht="17" customHeight="1" x14ac:dyDescent="0.3">
      <c r="A7" s="206"/>
      <c r="B7" s="583"/>
      <c r="C7" s="583"/>
      <c r="D7" s="583"/>
      <c r="E7" s="583"/>
      <c r="F7" s="583"/>
      <c r="G7" s="583"/>
      <c r="H7" s="583"/>
      <c r="I7" s="583"/>
      <c r="J7" s="583"/>
      <c r="K7" s="583"/>
      <c r="L7" s="583"/>
      <c r="M7" s="583"/>
      <c r="N7" s="583"/>
      <c r="O7" s="583"/>
      <c r="P7" s="583"/>
      <c r="Q7" s="583"/>
      <c r="R7" s="583"/>
      <c r="S7" s="583"/>
      <c r="T7" s="583"/>
      <c r="U7" s="583"/>
      <c r="V7" s="583"/>
      <c r="W7" s="583"/>
      <c r="X7" s="583"/>
      <c r="Y7" s="583"/>
      <c r="Z7" s="583"/>
      <c r="AA7" s="583"/>
      <c r="AB7" s="583"/>
      <c r="AC7" s="583"/>
      <c r="AD7" s="583"/>
      <c r="AE7" s="583"/>
      <c r="AF7" s="583"/>
      <c r="AG7" s="206"/>
      <c r="AH7" s="206"/>
      <c r="AI7" s="206"/>
    </row>
    <row r="8" spans="1:35" ht="17" customHeight="1" x14ac:dyDescent="0.3">
      <c r="A8" s="206"/>
      <c r="B8" s="583"/>
      <c r="C8" s="583"/>
      <c r="D8" s="583"/>
      <c r="E8" s="583"/>
      <c r="F8" s="583"/>
      <c r="G8" s="583"/>
      <c r="H8" s="583"/>
      <c r="I8" s="583"/>
      <c r="J8" s="583"/>
      <c r="K8" s="583"/>
      <c r="L8" s="583"/>
      <c r="M8" s="583"/>
      <c r="N8" s="583"/>
      <c r="O8" s="583"/>
      <c r="P8" s="583"/>
      <c r="Q8" s="583"/>
      <c r="R8" s="583"/>
      <c r="S8" s="583"/>
      <c r="T8" s="583"/>
      <c r="U8" s="583"/>
      <c r="V8" s="583"/>
      <c r="W8" s="583"/>
      <c r="X8" s="583"/>
      <c r="Y8" s="583"/>
      <c r="Z8" s="583"/>
      <c r="AA8" s="583"/>
      <c r="AB8" s="583"/>
      <c r="AC8" s="583"/>
      <c r="AD8" s="583"/>
      <c r="AE8" s="583"/>
      <c r="AF8" s="583"/>
      <c r="AG8" s="206"/>
      <c r="AH8" s="206"/>
      <c r="AI8" s="206"/>
    </row>
    <row r="9" spans="1:35" ht="17" customHeight="1" x14ac:dyDescent="0.3">
      <c r="A9" s="206"/>
      <c r="B9" s="583"/>
      <c r="C9" s="583"/>
      <c r="D9" s="583"/>
      <c r="E9" s="583"/>
      <c r="F9" s="583"/>
      <c r="G9" s="583"/>
      <c r="H9" s="583"/>
      <c r="I9" s="583"/>
      <c r="J9" s="583"/>
      <c r="K9" s="583"/>
      <c r="L9" s="583"/>
      <c r="M9" s="583"/>
      <c r="N9" s="583"/>
      <c r="O9" s="583"/>
      <c r="P9" s="583"/>
      <c r="Q9" s="583"/>
      <c r="R9" s="583"/>
      <c r="S9" s="583"/>
      <c r="T9" s="583"/>
      <c r="U9" s="583"/>
      <c r="V9" s="583"/>
      <c r="W9" s="583"/>
      <c r="X9" s="583"/>
      <c r="Y9" s="583"/>
      <c r="Z9" s="583"/>
      <c r="AA9" s="583"/>
      <c r="AB9" s="583"/>
      <c r="AC9" s="583"/>
      <c r="AD9" s="583"/>
      <c r="AE9" s="583"/>
      <c r="AF9" s="583"/>
      <c r="AG9" s="206"/>
      <c r="AH9" s="206"/>
      <c r="AI9" s="206"/>
    </row>
    <row r="10" spans="1:35" ht="6.75" customHeight="1" x14ac:dyDescent="0.3">
      <c r="A10" s="206"/>
      <c r="B10" s="207"/>
      <c r="C10" s="207"/>
      <c r="D10" s="207"/>
      <c r="E10" s="207"/>
      <c r="F10" s="207"/>
      <c r="G10" s="207"/>
      <c r="H10" s="207"/>
      <c r="I10" s="208"/>
      <c r="J10" s="208"/>
      <c r="K10" s="208"/>
      <c r="L10" s="208"/>
      <c r="M10" s="208"/>
      <c r="N10" s="208"/>
      <c r="O10" s="208"/>
      <c r="P10" s="208"/>
      <c r="Q10" s="208"/>
      <c r="R10" s="208"/>
      <c r="S10" s="208"/>
      <c r="T10" s="208"/>
      <c r="U10" s="208"/>
      <c r="V10" s="208"/>
      <c r="W10" s="208"/>
      <c r="X10" s="208"/>
      <c r="Y10" s="209"/>
      <c r="Z10" s="207"/>
      <c r="AA10" s="207"/>
      <c r="AB10" s="207"/>
      <c r="AC10" s="207"/>
      <c r="AD10" s="207"/>
      <c r="AE10" s="207"/>
      <c r="AF10" s="207"/>
      <c r="AG10" s="206"/>
      <c r="AH10" s="206"/>
      <c r="AI10" s="206"/>
    </row>
    <row r="11" spans="1:35" ht="17" customHeight="1" x14ac:dyDescent="0.3">
      <c r="A11" s="206"/>
      <c r="B11" s="573" t="s">
        <v>43</v>
      </c>
      <c r="C11" s="573"/>
      <c r="D11" s="573"/>
      <c r="E11" s="573"/>
      <c r="F11" s="573"/>
      <c r="G11" s="573"/>
      <c r="H11" s="573"/>
      <c r="I11" s="211"/>
      <c r="J11" s="573" t="s">
        <v>19</v>
      </c>
      <c r="K11" s="573"/>
      <c r="L11" s="573"/>
      <c r="M11" s="573"/>
      <c r="N11" s="573"/>
      <c r="O11" s="573"/>
      <c r="P11" s="573"/>
      <c r="Q11" s="211"/>
      <c r="R11" s="573" t="s">
        <v>20</v>
      </c>
      <c r="S11" s="573"/>
      <c r="T11" s="573"/>
      <c r="U11" s="573"/>
      <c r="V11" s="573"/>
      <c r="W11" s="573"/>
      <c r="X11" s="573"/>
      <c r="Z11" s="573" t="s">
        <v>21</v>
      </c>
      <c r="AA11" s="573"/>
      <c r="AB11" s="573"/>
      <c r="AC11" s="573"/>
      <c r="AD11" s="573"/>
      <c r="AE11" s="573"/>
      <c r="AF11" s="573"/>
      <c r="AG11" s="206"/>
      <c r="AH11" s="206"/>
      <c r="AI11" s="206"/>
    </row>
    <row r="12" spans="1:35" ht="17" customHeight="1" x14ac:dyDescent="0.3">
      <c r="A12" s="206"/>
      <c r="B12" s="212" t="s">
        <v>27</v>
      </c>
      <c r="C12" s="212" t="s">
        <v>28</v>
      </c>
      <c r="D12" s="212" t="s">
        <v>29</v>
      </c>
      <c r="E12" s="212" t="s">
        <v>31</v>
      </c>
      <c r="F12" s="212" t="s">
        <v>30</v>
      </c>
      <c r="G12" s="212" t="s">
        <v>32</v>
      </c>
      <c r="H12" s="212" t="s">
        <v>14</v>
      </c>
      <c r="I12" s="210"/>
      <c r="J12" s="212" t="s">
        <v>27</v>
      </c>
      <c r="K12" s="212" t="s">
        <v>28</v>
      </c>
      <c r="L12" s="212" t="s">
        <v>29</v>
      </c>
      <c r="M12" s="212" t="s">
        <v>31</v>
      </c>
      <c r="N12" s="212" t="s">
        <v>30</v>
      </c>
      <c r="O12" s="212" t="s">
        <v>32</v>
      </c>
      <c r="P12" s="212" t="s">
        <v>14</v>
      </c>
      <c r="Q12" s="211"/>
      <c r="R12" s="212" t="s">
        <v>27</v>
      </c>
      <c r="S12" s="212" t="s">
        <v>28</v>
      </c>
      <c r="T12" s="212" t="s">
        <v>29</v>
      </c>
      <c r="U12" s="212" t="s">
        <v>31</v>
      </c>
      <c r="V12" s="212" t="s">
        <v>30</v>
      </c>
      <c r="W12" s="212" t="s">
        <v>32</v>
      </c>
      <c r="X12" s="212" t="s">
        <v>14</v>
      </c>
      <c r="Z12" s="212" t="s">
        <v>27</v>
      </c>
      <c r="AA12" s="212" t="s">
        <v>28</v>
      </c>
      <c r="AB12" s="212" t="s">
        <v>29</v>
      </c>
      <c r="AC12" s="212" t="s">
        <v>31</v>
      </c>
      <c r="AD12" s="212" t="s">
        <v>30</v>
      </c>
      <c r="AE12" s="212" t="s">
        <v>32</v>
      </c>
      <c r="AF12" s="212" t="s">
        <v>14</v>
      </c>
      <c r="AG12" s="206"/>
      <c r="AH12" s="206"/>
      <c r="AI12" s="206"/>
    </row>
    <row r="13" spans="1:35" ht="17" customHeight="1" x14ac:dyDescent="0.3">
      <c r="A13" s="206"/>
      <c r="B13" s="213"/>
      <c r="C13" s="285">
        <v>1</v>
      </c>
      <c r="D13" s="285">
        <f t="shared" ref="C13:H21" si="0">C13+1</f>
        <v>2</v>
      </c>
      <c r="E13" s="285">
        <f t="shared" si="0"/>
        <v>3</v>
      </c>
      <c r="F13" s="285">
        <f t="shared" si="0"/>
        <v>4</v>
      </c>
      <c r="G13" s="285">
        <f t="shared" si="0"/>
        <v>5</v>
      </c>
      <c r="H13" s="214">
        <f t="shared" si="0"/>
        <v>6</v>
      </c>
      <c r="I13" s="210"/>
      <c r="J13" s="213"/>
      <c r="K13" s="213"/>
      <c r="L13" s="213"/>
      <c r="M13" s="213"/>
      <c r="N13" s="213"/>
      <c r="O13" s="213"/>
      <c r="P13" s="213"/>
      <c r="Q13" s="211"/>
      <c r="R13" s="213"/>
      <c r="S13" s="213"/>
      <c r="T13" s="213"/>
      <c r="U13" s="213"/>
      <c r="V13" s="213"/>
      <c r="W13" s="213"/>
      <c r="X13" s="213"/>
      <c r="Z13" s="213"/>
      <c r="AA13" s="213"/>
      <c r="AB13" s="213"/>
      <c r="AC13" s="213"/>
      <c r="AD13" s="213"/>
      <c r="AE13" s="213"/>
      <c r="AF13" s="213"/>
      <c r="AG13" s="206"/>
      <c r="AH13" s="206"/>
      <c r="AI13" s="206"/>
    </row>
    <row r="14" spans="1:35" ht="17" customHeight="1" x14ac:dyDescent="0.3">
      <c r="A14" s="206"/>
      <c r="B14" s="214">
        <f t="shared" ref="B14:B21" si="1">H13+1</f>
        <v>7</v>
      </c>
      <c r="C14" s="285">
        <f t="shared" si="0"/>
        <v>8</v>
      </c>
      <c r="D14" s="285">
        <f t="shared" si="0"/>
        <v>9</v>
      </c>
      <c r="E14" s="285">
        <f t="shared" si="0"/>
        <v>10</v>
      </c>
      <c r="F14" s="285">
        <f t="shared" si="0"/>
        <v>11</v>
      </c>
      <c r="G14" s="285">
        <f t="shared" si="0"/>
        <v>12</v>
      </c>
      <c r="H14" s="214">
        <f t="shared" si="0"/>
        <v>13</v>
      </c>
      <c r="I14" s="210"/>
      <c r="J14" s="213"/>
      <c r="K14" s="213"/>
      <c r="L14" s="213"/>
      <c r="M14" s="213"/>
      <c r="N14" s="213"/>
      <c r="O14" s="213"/>
      <c r="P14" s="213"/>
      <c r="Q14" s="211"/>
      <c r="R14" s="214"/>
      <c r="S14" s="215">
        <f t="shared" ref="S14:W18" si="2">R14+1</f>
        <v>1</v>
      </c>
      <c r="T14" s="215">
        <f t="shared" si="2"/>
        <v>2</v>
      </c>
      <c r="U14" s="215">
        <f t="shared" si="2"/>
        <v>3</v>
      </c>
      <c r="V14" s="215">
        <f t="shared" si="2"/>
        <v>4</v>
      </c>
      <c r="W14" s="215">
        <f t="shared" si="2"/>
        <v>5</v>
      </c>
      <c r="X14" s="214">
        <f>W14+1</f>
        <v>6</v>
      </c>
      <c r="Z14" s="213"/>
      <c r="AA14" s="213"/>
      <c r="AB14" s="213"/>
      <c r="AC14" s="213"/>
      <c r="AD14" s="213"/>
      <c r="AE14" s="213"/>
      <c r="AF14" s="213"/>
      <c r="AG14" s="206"/>
      <c r="AH14" s="206"/>
      <c r="AI14" s="206"/>
    </row>
    <row r="15" spans="1:35" ht="17" customHeight="1" x14ac:dyDescent="0.3">
      <c r="A15" s="206"/>
      <c r="B15" s="214">
        <f t="shared" si="1"/>
        <v>14</v>
      </c>
      <c r="C15" s="215">
        <f t="shared" si="0"/>
        <v>15</v>
      </c>
      <c r="D15" s="215">
        <f t="shared" si="0"/>
        <v>16</v>
      </c>
      <c r="E15" s="215">
        <f t="shared" si="0"/>
        <v>17</v>
      </c>
      <c r="F15" s="215">
        <f t="shared" si="0"/>
        <v>18</v>
      </c>
      <c r="G15" s="215">
        <f t="shared" si="0"/>
        <v>19</v>
      </c>
      <c r="H15" s="214">
        <f t="shared" si="0"/>
        <v>20</v>
      </c>
      <c r="I15" s="210"/>
      <c r="J15" s="213"/>
      <c r="K15" s="213"/>
      <c r="L15" s="213"/>
      <c r="M15" s="213"/>
      <c r="N15" s="213"/>
      <c r="O15" s="215"/>
      <c r="P15" s="215">
        <f>O15+1</f>
        <v>1</v>
      </c>
      <c r="Q15" s="211"/>
      <c r="R15" s="214">
        <f>X14+1</f>
        <v>7</v>
      </c>
      <c r="S15" s="285">
        <f t="shared" si="2"/>
        <v>8</v>
      </c>
      <c r="T15" s="285">
        <f t="shared" si="2"/>
        <v>9</v>
      </c>
      <c r="U15" s="285">
        <f t="shared" si="2"/>
        <v>10</v>
      </c>
      <c r="V15" s="285">
        <f t="shared" si="2"/>
        <v>11</v>
      </c>
      <c r="W15" s="285">
        <f t="shared" si="2"/>
        <v>12</v>
      </c>
      <c r="X15" s="214">
        <f>W15+1</f>
        <v>13</v>
      </c>
      <c r="Z15" s="213"/>
      <c r="AA15" s="213"/>
      <c r="AB15" s="213"/>
      <c r="AC15" s="215"/>
      <c r="AD15" s="214">
        <f t="shared" ref="AB15:AF19" si="3">AC15+1</f>
        <v>1</v>
      </c>
      <c r="AE15" s="215">
        <f t="shared" si="3"/>
        <v>2</v>
      </c>
      <c r="AF15" s="214">
        <f t="shared" si="3"/>
        <v>3</v>
      </c>
      <c r="AG15" s="206"/>
      <c r="AH15" s="206"/>
      <c r="AI15" s="206"/>
    </row>
    <row r="16" spans="1:35" ht="17" customHeight="1" x14ac:dyDescent="0.3">
      <c r="A16" s="206"/>
      <c r="B16" s="214">
        <f t="shared" si="1"/>
        <v>21</v>
      </c>
      <c r="C16" s="215">
        <f t="shared" si="0"/>
        <v>22</v>
      </c>
      <c r="D16" s="215">
        <f t="shared" si="0"/>
        <v>23</v>
      </c>
      <c r="E16" s="215">
        <f t="shared" si="0"/>
        <v>24</v>
      </c>
      <c r="F16" s="215">
        <f t="shared" si="0"/>
        <v>25</v>
      </c>
      <c r="G16" s="215">
        <f t="shared" si="0"/>
        <v>26</v>
      </c>
      <c r="H16" s="214">
        <f t="shared" si="0"/>
        <v>27</v>
      </c>
      <c r="I16" s="210"/>
      <c r="J16" s="214">
        <f>P15+1</f>
        <v>2</v>
      </c>
      <c r="K16" s="215">
        <f t="shared" ref="K16:P19" si="4">J16+1</f>
        <v>3</v>
      </c>
      <c r="L16" s="215">
        <f>K16+1</f>
        <v>4</v>
      </c>
      <c r="M16" s="215">
        <f>L16+1</f>
        <v>5</v>
      </c>
      <c r="N16" s="215">
        <f>M16+1</f>
        <v>6</v>
      </c>
      <c r="O16" s="215">
        <f>N16+1</f>
        <v>7</v>
      </c>
      <c r="P16" s="214">
        <f t="shared" si="4"/>
        <v>8</v>
      </c>
      <c r="Q16" s="211"/>
      <c r="R16" s="214">
        <f>X15+1</f>
        <v>14</v>
      </c>
      <c r="S16" s="285">
        <f t="shared" si="2"/>
        <v>15</v>
      </c>
      <c r="T16" s="285">
        <f t="shared" si="2"/>
        <v>16</v>
      </c>
      <c r="U16" s="285">
        <f t="shared" si="2"/>
        <v>17</v>
      </c>
      <c r="V16" s="285">
        <f t="shared" si="2"/>
        <v>18</v>
      </c>
      <c r="W16" s="285">
        <f t="shared" si="2"/>
        <v>19</v>
      </c>
      <c r="X16" s="214">
        <f>W16+1</f>
        <v>20</v>
      </c>
      <c r="Z16" s="214">
        <f>AF15+1</f>
        <v>4</v>
      </c>
      <c r="AA16" s="215">
        <f>Z16+1</f>
        <v>5</v>
      </c>
      <c r="AB16" s="215">
        <f>AA16+1</f>
        <v>6</v>
      </c>
      <c r="AC16" s="215">
        <f>AB16+1</f>
        <v>7</v>
      </c>
      <c r="AD16" s="215">
        <f>AC16+1</f>
        <v>8</v>
      </c>
      <c r="AE16" s="215">
        <f>AD16+1</f>
        <v>9</v>
      </c>
      <c r="AF16" s="214">
        <f t="shared" si="3"/>
        <v>10</v>
      </c>
      <c r="AG16" s="206"/>
      <c r="AH16" s="206"/>
      <c r="AI16" s="206"/>
    </row>
    <row r="17" spans="1:44" ht="17" customHeight="1" x14ac:dyDescent="0.3">
      <c r="A17" s="206"/>
      <c r="B17" s="214">
        <v>28</v>
      </c>
      <c r="C17" s="215">
        <f t="shared" si="0"/>
        <v>29</v>
      </c>
      <c r="D17" s="215">
        <v>30</v>
      </c>
      <c r="E17" s="215">
        <v>1</v>
      </c>
      <c r="F17" s="215">
        <f t="shared" si="0"/>
        <v>2</v>
      </c>
      <c r="G17" s="215">
        <f t="shared" si="0"/>
        <v>3</v>
      </c>
      <c r="H17" s="214">
        <f t="shared" si="0"/>
        <v>4</v>
      </c>
      <c r="I17" s="210"/>
      <c r="J17" s="214">
        <f>P16+1</f>
        <v>9</v>
      </c>
      <c r="K17" s="285">
        <f>J17+1</f>
        <v>10</v>
      </c>
      <c r="L17" s="215">
        <f>K17+1</f>
        <v>11</v>
      </c>
      <c r="M17" s="285">
        <f t="shared" si="4"/>
        <v>12</v>
      </c>
      <c r="N17" s="285">
        <f t="shared" si="4"/>
        <v>13</v>
      </c>
      <c r="O17" s="285">
        <f t="shared" si="4"/>
        <v>14</v>
      </c>
      <c r="P17" s="214">
        <f t="shared" si="4"/>
        <v>15</v>
      </c>
      <c r="Q17" s="211"/>
      <c r="R17" s="214">
        <f>X16+1</f>
        <v>21</v>
      </c>
      <c r="S17" s="215">
        <f t="shared" si="2"/>
        <v>22</v>
      </c>
      <c r="T17" s="215">
        <f t="shared" si="2"/>
        <v>23</v>
      </c>
      <c r="U17" s="215">
        <f t="shared" si="2"/>
        <v>24</v>
      </c>
      <c r="V17" s="215">
        <f t="shared" si="2"/>
        <v>25</v>
      </c>
      <c r="W17" s="215">
        <f t="shared" si="2"/>
        <v>26</v>
      </c>
      <c r="X17" s="205">
        <f>W17+1</f>
        <v>27</v>
      </c>
      <c r="Z17" s="214">
        <f>AF16+1</f>
        <v>11</v>
      </c>
      <c r="AA17" s="285">
        <f>Z17+1</f>
        <v>12</v>
      </c>
      <c r="AB17" s="285">
        <f t="shared" si="3"/>
        <v>13</v>
      </c>
      <c r="AC17" s="285">
        <f t="shared" si="3"/>
        <v>14</v>
      </c>
      <c r="AD17" s="285">
        <f t="shared" si="3"/>
        <v>15</v>
      </c>
      <c r="AE17" s="285">
        <f t="shared" si="3"/>
        <v>16</v>
      </c>
      <c r="AF17" s="214">
        <f t="shared" si="3"/>
        <v>17</v>
      </c>
      <c r="AG17" s="206"/>
      <c r="AH17" s="206"/>
      <c r="AI17" s="206"/>
    </row>
    <row r="18" spans="1:44" ht="17" customHeight="1" x14ac:dyDescent="0.3">
      <c r="A18" s="206"/>
      <c r="B18" s="214">
        <f t="shared" si="1"/>
        <v>5</v>
      </c>
      <c r="C18" s="285">
        <f t="shared" si="0"/>
        <v>6</v>
      </c>
      <c r="D18" s="285">
        <f t="shared" si="0"/>
        <v>7</v>
      </c>
      <c r="E18" s="285">
        <f t="shared" si="0"/>
        <v>8</v>
      </c>
      <c r="F18" s="285">
        <f t="shared" si="0"/>
        <v>9</v>
      </c>
      <c r="G18" s="285">
        <f t="shared" si="0"/>
        <v>10</v>
      </c>
      <c r="H18" s="214">
        <f t="shared" si="0"/>
        <v>11</v>
      </c>
      <c r="I18" s="214"/>
      <c r="J18" s="214">
        <f>P17+1</f>
        <v>16</v>
      </c>
      <c r="K18" s="285">
        <f>J18+1</f>
        <v>17</v>
      </c>
      <c r="L18" s="285">
        <f t="shared" si="4"/>
        <v>18</v>
      </c>
      <c r="M18" s="285">
        <f t="shared" si="4"/>
        <v>19</v>
      </c>
      <c r="N18" s="285">
        <f t="shared" si="4"/>
        <v>20</v>
      </c>
      <c r="O18" s="285">
        <f t="shared" si="4"/>
        <v>21</v>
      </c>
      <c r="P18" s="214">
        <f t="shared" si="4"/>
        <v>22</v>
      </c>
      <c r="Q18" s="211"/>
      <c r="R18" s="205">
        <f>X17+1</f>
        <v>28</v>
      </c>
      <c r="S18" s="215">
        <f t="shared" si="2"/>
        <v>29</v>
      </c>
      <c r="T18" s="215">
        <f t="shared" si="2"/>
        <v>30</v>
      </c>
      <c r="U18" s="215">
        <f t="shared" si="2"/>
        <v>31</v>
      </c>
      <c r="V18" s="216"/>
      <c r="W18" s="216"/>
      <c r="X18" s="216"/>
      <c r="Z18" s="214">
        <f>AF17+1</f>
        <v>18</v>
      </c>
      <c r="AA18" s="285">
        <f>Z18+1</f>
        <v>19</v>
      </c>
      <c r="AB18" s="285">
        <f>AA18+1</f>
        <v>20</v>
      </c>
      <c r="AC18" s="285">
        <f>AB18+1</f>
        <v>21</v>
      </c>
      <c r="AD18" s="285">
        <f>AC18+1</f>
        <v>22</v>
      </c>
      <c r="AE18" s="285">
        <f>AD18+1</f>
        <v>23</v>
      </c>
      <c r="AF18" s="214">
        <f t="shared" si="3"/>
        <v>24</v>
      </c>
      <c r="AG18" s="206"/>
      <c r="AH18" s="206"/>
      <c r="AI18" s="206"/>
    </row>
    <row r="19" spans="1:44" ht="17" customHeight="1" x14ac:dyDescent="0.3">
      <c r="A19" s="206"/>
      <c r="B19" s="214">
        <f t="shared" si="1"/>
        <v>12</v>
      </c>
      <c r="C19" s="285">
        <f t="shared" si="0"/>
        <v>13</v>
      </c>
      <c r="D19" s="285">
        <f t="shared" si="0"/>
        <v>14</v>
      </c>
      <c r="E19" s="285">
        <f t="shared" si="0"/>
        <v>15</v>
      </c>
      <c r="F19" s="285">
        <f t="shared" si="0"/>
        <v>16</v>
      </c>
      <c r="G19" s="285">
        <f t="shared" si="0"/>
        <v>17</v>
      </c>
      <c r="H19" s="214">
        <f t="shared" si="0"/>
        <v>18</v>
      </c>
      <c r="I19" s="19"/>
      <c r="J19" s="214">
        <f>P18+1</f>
        <v>23</v>
      </c>
      <c r="K19" s="215">
        <f>J19+1</f>
        <v>24</v>
      </c>
      <c r="L19" s="215">
        <f>K19+1</f>
        <v>25</v>
      </c>
      <c r="M19" s="215">
        <f>L19+1</f>
        <v>26</v>
      </c>
      <c r="N19" s="215">
        <f>M19+1</f>
        <v>27</v>
      </c>
      <c r="O19" s="215">
        <f>N19+1</f>
        <v>28</v>
      </c>
      <c r="P19" s="214">
        <f t="shared" si="4"/>
        <v>29</v>
      </c>
      <c r="Q19" s="211"/>
      <c r="R19" s="216"/>
      <c r="S19" s="216"/>
      <c r="T19" s="213"/>
      <c r="U19" s="213"/>
      <c r="V19" s="216"/>
      <c r="W19" s="213"/>
      <c r="X19" s="213"/>
      <c r="Z19" s="214">
        <f>AF18+1</f>
        <v>25</v>
      </c>
      <c r="AA19" s="285">
        <f>Z19+1</f>
        <v>26</v>
      </c>
      <c r="AB19" s="285">
        <f>AA19+1</f>
        <v>27</v>
      </c>
      <c r="AC19" s="285">
        <f>AB19+1</f>
        <v>28</v>
      </c>
      <c r="AD19" s="285">
        <f t="shared" ref="AD19:AE19" si="5">AC19+1</f>
        <v>29</v>
      </c>
      <c r="AE19" s="285">
        <f t="shared" si="5"/>
        <v>30</v>
      </c>
      <c r="AF19" s="214">
        <f t="shared" si="3"/>
        <v>31</v>
      </c>
      <c r="AG19" s="206"/>
      <c r="AH19" s="206"/>
      <c r="AI19" s="206"/>
    </row>
    <row r="20" spans="1:44" ht="17" customHeight="1" x14ac:dyDescent="0.3">
      <c r="A20" s="206"/>
      <c r="B20" s="214">
        <f t="shared" si="1"/>
        <v>19</v>
      </c>
      <c r="C20" s="215">
        <f t="shared" si="0"/>
        <v>20</v>
      </c>
      <c r="D20" s="215">
        <f t="shared" si="0"/>
        <v>21</v>
      </c>
      <c r="E20" s="215">
        <f t="shared" si="0"/>
        <v>22</v>
      </c>
      <c r="F20" s="215">
        <f t="shared" si="0"/>
        <v>23</v>
      </c>
      <c r="G20" s="215">
        <f t="shared" si="0"/>
        <v>24</v>
      </c>
      <c r="H20" s="214">
        <f t="shared" si="0"/>
        <v>25</v>
      </c>
      <c r="I20" s="19"/>
      <c r="J20" s="214">
        <f>P19+1</f>
        <v>30</v>
      </c>
      <c r="K20" s="213"/>
      <c r="L20" s="213"/>
      <c r="M20" s="213"/>
      <c r="N20" s="213"/>
      <c r="O20" s="213"/>
      <c r="P20" s="213"/>
      <c r="Q20" s="211"/>
      <c r="R20" s="213"/>
      <c r="S20" s="216"/>
      <c r="T20" s="213"/>
      <c r="U20" s="213"/>
      <c r="V20" s="216"/>
      <c r="W20" s="213"/>
      <c r="X20" s="213"/>
      <c r="Z20" s="213"/>
      <c r="AA20" s="213"/>
      <c r="AB20" s="216"/>
      <c r="AC20" s="213"/>
      <c r="AD20" s="216"/>
      <c r="AE20" s="213"/>
      <c r="AF20" s="213"/>
      <c r="AG20" s="206"/>
      <c r="AH20" s="206"/>
      <c r="AI20" s="206"/>
    </row>
    <row r="21" spans="1:44" ht="17" customHeight="1" x14ac:dyDescent="0.3">
      <c r="A21" s="206"/>
      <c r="B21" s="214">
        <f t="shared" si="1"/>
        <v>26</v>
      </c>
      <c r="C21" s="215">
        <f t="shared" si="0"/>
        <v>27</v>
      </c>
      <c r="D21" s="215">
        <f t="shared" si="0"/>
        <v>28</v>
      </c>
      <c r="E21" s="215">
        <f t="shared" si="0"/>
        <v>29</v>
      </c>
      <c r="F21" s="215">
        <f t="shared" si="0"/>
        <v>30</v>
      </c>
      <c r="G21" s="216">
        <v>2025</v>
      </c>
      <c r="H21" s="216">
        <v>10</v>
      </c>
      <c r="I21" s="210"/>
      <c r="J21" s="213"/>
      <c r="K21" s="213"/>
      <c r="L21" s="213"/>
      <c r="M21" s="213"/>
      <c r="N21" s="216"/>
      <c r="O21" s="216">
        <v>2025</v>
      </c>
      <c r="P21" s="216">
        <v>11</v>
      </c>
      <c r="Q21" s="211"/>
      <c r="R21" s="213"/>
      <c r="S21" s="213"/>
      <c r="T21" s="213"/>
      <c r="U21" s="213"/>
      <c r="V21" s="216"/>
      <c r="W21" s="216">
        <v>2025</v>
      </c>
      <c r="X21" s="216">
        <v>12</v>
      </c>
      <c r="Z21" s="213"/>
      <c r="AA21" s="213"/>
      <c r="AB21" s="213"/>
      <c r="AC21" s="216"/>
      <c r="AD21" s="216"/>
      <c r="AE21" s="216">
        <v>2025</v>
      </c>
      <c r="AF21" s="216">
        <v>1</v>
      </c>
      <c r="AG21" s="206"/>
      <c r="AH21" s="206"/>
      <c r="AI21" s="206"/>
    </row>
    <row r="22" spans="1:44" ht="6.75" customHeight="1" x14ac:dyDescent="0.3">
      <c r="A22" s="206"/>
      <c r="B22" s="214"/>
      <c r="C22" s="210"/>
      <c r="D22" s="210"/>
      <c r="E22" s="210"/>
      <c r="F22" s="210"/>
      <c r="G22" s="210"/>
      <c r="H22" s="210"/>
      <c r="I22" s="210"/>
      <c r="J22" s="210"/>
      <c r="K22" s="210"/>
      <c r="L22" s="210"/>
      <c r="M22" s="210"/>
      <c r="N22" s="210"/>
      <c r="O22" s="210"/>
      <c r="P22" s="210"/>
      <c r="Q22" s="210"/>
      <c r="R22" s="210"/>
      <c r="S22" s="210"/>
      <c r="T22" s="210"/>
      <c r="U22" s="210"/>
      <c r="V22" s="210"/>
      <c r="W22" s="210"/>
      <c r="X22" s="210"/>
      <c r="Y22" s="211"/>
      <c r="Z22" s="210"/>
      <c r="AA22" s="210"/>
      <c r="AB22" s="210"/>
      <c r="AC22" s="210"/>
      <c r="AD22" s="210"/>
      <c r="AE22" s="210"/>
      <c r="AF22" s="210"/>
      <c r="AG22" s="206"/>
      <c r="AH22" s="206"/>
      <c r="AI22" s="206"/>
    </row>
    <row r="23" spans="1:44" ht="17" customHeight="1" x14ac:dyDescent="0.3">
      <c r="A23" s="206"/>
      <c r="B23" s="573" t="s">
        <v>22</v>
      </c>
      <c r="C23" s="573"/>
      <c r="D23" s="573"/>
      <c r="E23" s="573"/>
      <c r="F23" s="573"/>
      <c r="G23" s="573"/>
      <c r="H23" s="573"/>
      <c r="I23" s="210"/>
      <c r="J23" s="573" t="s">
        <v>23</v>
      </c>
      <c r="K23" s="573"/>
      <c r="L23" s="573"/>
      <c r="M23" s="573"/>
      <c r="N23" s="573"/>
      <c r="O23" s="573"/>
      <c r="P23" s="573"/>
      <c r="Q23" s="211"/>
      <c r="R23" s="573" t="s">
        <v>24</v>
      </c>
      <c r="S23" s="573"/>
      <c r="T23" s="573"/>
      <c r="U23" s="573"/>
      <c r="V23" s="573"/>
      <c r="W23" s="573"/>
      <c r="X23" s="573"/>
      <c r="Z23" s="573" t="s">
        <v>25</v>
      </c>
      <c r="AA23" s="573"/>
      <c r="AB23" s="573"/>
      <c r="AC23" s="573"/>
      <c r="AD23" s="573"/>
      <c r="AE23" s="573"/>
      <c r="AF23" s="573"/>
      <c r="AG23" s="206"/>
      <c r="AH23" s="206"/>
      <c r="AI23" s="206"/>
    </row>
    <row r="24" spans="1:44" ht="17" customHeight="1" x14ac:dyDescent="0.3">
      <c r="A24" s="206"/>
      <c r="B24" s="212" t="s">
        <v>27</v>
      </c>
      <c r="C24" s="212" t="s">
        <v>28</v>
      </c>
      <c r="D24" s="212" t="s">
        <v>29</v>
      </c>
      <c r="E24" s="212" t="s">
        <v>31</v>
      </c>
      <c r="F24" s="212" t="s">
        <v>30</v>
      </c>
      <c r="G24" s="212" t="s">
        <v>32</v>
      </c>
      <c r="H24" s="212" t="s">
        <v>14</v>
      </c>
      <c r="I24" s="211"/>
      <c r="J24" s="212" t="s">
        <v>27</v>
      </c>
      <c r="K24" s="212" t="s">
        <v>28</v>
      </c>
      <c r="L24" s="212" t="s">
        <v>29</v>
      </c>
      <c r="M24" s="212" t="s">
        <v>31</v>
      </c>
      <c r="N24" s="212" t="s">
        <v>30</v>
      </c>
      <c r="O24" s="212" t="s">
        <v>32</v>
      </c>
      <c r="P24" s="212" t="s">
        <v>14</v>
      </c>
      <c r="Q24" s="210"/>
      <c r="R24" s="212" t="s">
        <v>27</v>
      </c>
      <c r="S24" s="212" t="s">
        <v>28</v>
      </c>
      <c r="T24" s="212" t="s">
        <v>29</v>
      </c>
      <c r="U24" s="212" t="s">
        <v>31</v>
      </c>
      <c r="V24" s="212" t="s">
        <v>30</v>
      </c>
      <c r="W24" s="212" t="s">
        <v>32</v>
      </c>
      <c r="X24" s="212" t="s">
        <v>14</v>
      </c>
      <c r="Z24" s="212" t="s">
        <v>27</v>
      </c>
      <c r="AA24" s="212" t="s">
        <v>28</v>
      </c>
      <c r="AB24" s="212" t="s">
        <v>29</v>
      </c>
      <c r="AC24" s="212" t="s">
        <v>31</v>
      </c>
      <c r="AD24" s="212" t="s">
        <v>30</v>
      </c>
      <c r="AE24" s="212" t="s">
        <v>32</v>
      </c>
      <c r="AF24" s="212" t="s">
        <v>14</v>
      </c>
      <c r="AG24" s="206"/>
      <c r="AH24" s="206"/>
      <c r="AI24" s="206"/>
    </row>
    <row r="25" spans="1:44" ht="17" customHeight="1" x14ac:dyDescent="0.3">
      <c r="A25" s="206"/>
      <c r="B25" s="213"/>
      <c r="C25" s="213"/>
      <c r="D25" s="213"/>
      <c r="E25" s="213"/>
      <c r="F25" s="213"/>
      <c r="G25" s="213"/>
      <c r="H25" s="213"/>
      <c r="I25" s="211">
        <v>8</v>
      </c>
      <c r="J25" s="213"/>
      <c r="K25" s="213"/>
      <c r="L25" s="213"/>
      <c r="M25" s="213"/>
      <c r="N25" s="213"/>
      <c r="O25" s="213"/>
      <c r="P25" s="213"/>
      <c r="Q25" s="210"/>
      <c r="R25" s="213"/>
      <c r="S25" s="213"/>
      <c r="T25" s="213"/>
      <c r="U25" s="213"/>
      <c r="V25" s="213"/>
      <c r="W25" s="213"/>
      <c r="X25" s="213"/>
      <c r="Z25" s="213"/>
      <c r="AA25" s="213"/>
      <c r="AB25" s="213"/>
      <c r="AC25" s="213"/>
      <c r="AD25" s="213"/>
      <c r="AE25" s="213"/>
      <c r="AF25" s="213"/>
      <c r="AG25" s="206"/>
      <c r="AH25" s="206"/>
      <c r="AI25" s="206"/>
    </row>
    <row r="26" spans="1:44" ht="17" customHeight="1" x14ac:dyDescent="0.3">
      <c r="A26" s="206"/>
      <c r="B26" s="213"/>
      <c r="C26" s="213"/>
      <c r="D26" s="213"/>
      <c r="E26" s="213"/>
      <c r="F26" s="213"/>
      <c r="G26" s="213"/>
      <c r="H26" s="214"/>
      <c r="I26" s="211"/>
      <c r="J26" s="213"/>
      <c r="K26" s="213"/>
      <c r="L26" s="213"/>
      <c r="M26" s="213"/>
      <c r="N26" s="213"/>
      <c r="O26" s="213"/>
      <c r="P26" s="214"/>
      <c r="Q26" s="210"/>
      <c r="R26" s="213"/>
      <c r="S26" s="213"/>
      <c r="T26" s="213"/>
      <c r="U26" s="285">
        <f t="shared" ref="S26:X29" si="6">T26+1</f>
        <v>1</v>
      </c>
      <c r="V26" s="285">
        <f t="shared" si="6"/>
        <v>2</v>
      </c>
      <c r="W26" s="285">
        <f t="shared" si="6"/>
        <v>3</v>
      </c>
      <c r="X26" s="214">
        <f t="shared" si="6"/>
        <v>4</v>
      </c>
      <c r="Z26" s="213"/>
      <c r="AA26" s="213"/>
      <c r="AB26" s="213"/>
      <c r="AC26" s="213"/>
      <c r="AD26" s="214"/>
      <c r="AE26" s="214">
        <f t="shared" ref="AA26:AF30" si="7">AD26+1</f>
        <v>1</v>
      </c>
      <c r="AF26" s="214">
        <f>AE26+1</f>
        <v>2</v>
      </c>
      <c r="AG26" s="206"/>
      <c r="AH26" s="206"/>
      <c r="AI26" s="206"/>
    </row>
    <row r="27" spans="1:44" ht="17" customHeight="1" x14ac:dyDescent="0.3">
      <c r="A27" s="206"/>
      <c r="B27" s="214">
        <f>H26+1</f>
        <v>1</v>
      </c>
      <c r="C27" s="215">
        <f t="shared" ref="C27:G29" si="8">B27+1</f>
        <v>2</v>
      </c>
      <c r="D27" s="215">
        <f t="shared" si="8"/>
        <v>3</v>
      </c>
      <c r="E27" s="215">
        <f>D27+1</f>
        <v>4</v>
      </c>
      <c r="F27" s="215">
        <f>E27+1</f>
        <v>5</v>
      </c>
      <c r="G27" s="215">
        <f t="shared" si="8"/>
        <v>6</v>
      </c>
      <c r="H27" s="214">
        <f>G27+1</f>
        <v>7</v>
      </c>
      <c r="I27" s="211"/>
      <c r="J27" s="214">
        <f>P26+1</f>
        <v>1</v>
      </c>
      <c r="K27" s="285">
        <f>J27+1</f>
        <v>2</v>
      </c>
      <c r="L27" s="285">
        <f t="shared" ref="L27:O29" si="9">K27+1</f>
        <v>3</v>
      </c>
      <c r="M27" s="285">
        <f t="shared" si="9"/>
        <v>4</v>
      </c>
      <c r="N27" s="285">
        <f t="shared" si="9"/>
        <v>5</v>
      </c>
      <c r="O27" s="285">
        <f t="shared" si="9"/>
        <v>6</v>
      </c>
      <c r="P27" s="214">
        <f>O27+1</f>
        <v>7</v>
      </c>
      <c r="Q27" s="210"/>
      <c r="R27" s="214">
        <f>X26+1</f>
        <v>5</v>
      </c>
      <c r="S27" s="215">
        <f t="shared" si="6"/>
        <v>6</v>
      </c>
      <c r="T27" s="285">
        <f t="shared" si="6"/>
        <v>7</v>
      </c>
      <c r="U27" s="285">
        <f t="shared" si="6"/>
        <v>8</v>
      </c>
      <c r="V27" s="285">
        <f t="shared" si="6"/>
        <v>9</v>
      </c>
      <c r="W27" s="285">
        <f t="shared" si="6"/>
        <v>10</v>
      </c>
      <c r="X27" s="214">
        <f t="shared" si="6"/>
        <v>11</v>
      </c>
      <c r="Z27" s="214">
        <f>AF26+1</f>
        <v>3</v>
      </c>
      <c r="AA27" s="215">
        <f>Z27+1</f>
        <v>4</v>
      </c>
      <c r="AB27" s="215">
        <f t="shared" ref="AB27:AC27" si="10">AA27+1</f>
        <v>5</v>
      </c>
      <c r="AC27" s="215">
        <f t="shared" si="10"/>
        <v>6</v>
      </c>
      <c r="AD27" s="215">
        <f t="shared" si="7"/>
        <v>7</v>
      </c>
      <c r="AE27" s="214">
        <f t="shared" si="7"/>
        <v>8</v>
      </c>
      <c r="AF27" s="214">
        <f>AE27+1</f>
        <v>9</v>
      </c>
      <c r="AG27" s="206"/>
      <c r="AH27" s="206"/>
      <c r="AI27" s="206"/>
      <c r="AL27" s="571"/>
      <c r="AM27" s="571"/>
      <c r="AN27" s="571"/>
      <c r="AO27" s="571"/>
      <c r="AP27" s="571"/>
      <c r="AQ27" s="571"/>
      <c r="AR27" s="571"/>
    </row>
    <row r="28" spans="1:44" ht="17" customHeight="1" x14ac:dyDescent="0.3">
      <c r="A28" s="206"/>
      <c r="B28" s="214">
        <f>H27+1</f>
        <v>8</v>
      </c>
      <c r="C28" s="215">
        <f t="shared" si="8"/>
        <v>9</v>
      </c>
      <c r="D28" s="215">
        <f t="shared" si="8"/>
        <v>10</v>
      </c>
      <c r="E28" s="215">
        <f t="shared" si="8"/>
        <v>11</v>
      </c>
      <c r="F28" s="215">
        <f t="shared" si="8"/>
        <v>12</v>
      </c>
      <c r="G28" s="215">
        <f t="shared" si="8"/>
        <v>13</v>
      </c>
      <c r="H28" s="214">
        <f>G28+1</f>
        <v>14</v>
      </c>
      <c r="I28" s="211"/>
      <c r="J28" s="214">
        <f>P27+1</f>
        <v>8</v>
      </c>
      <c r="K28" s="215">
        <f>J28+1</f>
        <v>9</v>
      </c>
      <c r="L28" s="215">
        <f t="shared" si="9"/>
        <v>10</v>
      </c>
      <c r="M28" s="215">
        <f t="shared" si="9"/>
        <v>11</v>
      </c>
      <c r="N28" s="215">
        <f t="shared" si="9"/>
        <v>12</v>
      </c>
      <c r="O28" s="215">
        <f t="shared" si="9"/>
        <v>13</v>
      </c>
      <c r="P28" s="214">
        <f>O28+1</f>
        <v>14</v>
      </c>
      <c r="Q28" s="210"/>
      <c r="R28" s="214">
        <f>X27+1</f>
        <v>12</v>
      </c>
      <c r="S28" s="215">
        <f t="shared" si="6"/>
        <v>13</v>
      </c>
      <c r="T28" s="215">
        <f t="shared" si="6"/>
        <v>14</v>
      </c>
      <c r="U28" s="215">
        <f t="shared" si="6"/>
        <v>15</v>
      </c>
      <c r="V28" s="215">
        <f t="shared" si="6"/>
        <v>16</v>
      </c>
      <c r="W28" s="215">
        <f t="shared" si="6"/>
        <v>17</v>
      </c>
      <c r="X28" s="214">
        <f t="shared" si="6"/>
        <v>18</v>
      </c>
      <c r="Z28" s="214">
        <f t="shared" ref="Z28:Z31" si="11">AF27+1</f>
        <v>10</v>
      </c>
      <c r="AA28" s="285">
        <f>Z28+1</f>
        <v>11</v>
      </c>
      <c r="AB28" s="285">
        <f>AA28+1</f>
        <v>12</v>
      </c>
      <c r="AC28" s="285">
        <f t="shared" si="7"/>
        <v>13</v>
      </c>
      <c r="AD28" s="214">
        <f t="shared" si="7"/>
        <v>14</v>
      </c>
      <c r="AE28" s="285">
        <f t="shared" si="7"/>
        <v>15</v>
      </c>
      <c r="AF28" s="214">
        <f t="shared" si="7"/>
        <v>16</v>
      </c>
      <c r="AG28" s="206"/>
      <c r="AH28" s="206"/>
      <c r="AI28" s="206"/>
      <c r="AL28" s="210"/>
      <c r="AM28" s="210"/>
      <c r="AN28" s="210"/>
      <c r="AO28" s="210"/>
      <c r="AP28" s="210"/>
      <c r="AQ28" s="210"/>
      <c r="AR28" s="210"/>
    </row>
    <row r="29" spans="1:44" ht="17" customHeight="1" x14ac:dyDescent="0.3">
      <c r="A29" s="206"/>
      <c r="B29" s="214">
        <f>H28+1</f>
        <v>15</v>
      </c>
      <c r="C29" s="215">
        <f>B29+1</f>
        <v>16</v>
      </c>
      <c r="D29" s="215">
        <f t="shared" si="8"/>
        <v>17</v>
      </c>
      <c r="E29" s="215">
        <f t="shared" si="8"/>
        <v>18</v>
      </c>
      <c r="F29" s="215">
        <f t="shared" si="8"/>
        <v>19</v>
      </c>
      <c r="G29" s="215">
        <f t="shared" si="8"/>
        <v>20</v>
      </c>
      <c r="H29" s="214">
        <f>G29+1</f>
        <v>21</v>
      </c>
      <c r="I29" s="211"/>
      <c r="J29" s="214">
        <f>P28+1</f>
        <v>15</v>
      </c>
      <c r="K29" s="215">
        <f>J29+1</f>
        <v>16</v>
      </c>
      <c r="L29" s="215">
        <f t="shared" si="9"/>
        <v>17</v>
      </c>
      <c r="M29" s="215">
        <f t="shared" si="9"/>
        <v>18</v>
      </c>
      <c r="N29" s="215">
        <f t="shared" si="9"/>
        <v>19</v>
      </c>
      <c r="O29" s="215">
        <f t="shared" si="9"/>
        <v>20</v>
      </c>
      <c r="P29" s="205">
        <f>O29+1</f>
        <v>21</v>
      </c>
      <c r="Q29" s="210"/>
      <c r="R29" s="214">
        <f>X28+1</f>
        <v>19</v>
      </c>
      <c r="S29" s="215">
        <f>R29+1</f>
        <v>20</v>
      </c>
      <c r="T29" s="215">
        <f t="shared" si="6"/>
        <v>21</v>
      </c>
      <c r="U29" s="215">
        <f>T29+1</f>
        <v>22</v>
      </c>
      <c r="V29" s="215">
        <f>U29+1</f>
        <v>23</v>
      </c>
      <c r="W29" s="215">
        <f t="shared" si="6"/>
        <v>24</v>
      </c>
      <c r="X29" s="214">
        <f t="shared" si="6"/>
        <v>25</v>
      </c>
      <c r="Z29" s="214">
        <f t="shared" si="11"/>
        <v>17</v>
      </c>
      <c r="AA29" s="285">
        <f>Z29+1</f>
        <v>18</v>
      </c>
      <c r="AB29" s="285">
        <f t="shared" ref="AB29:AE30" si="12">AA29+1</f>
        <v>19</v>
      </c>
      <c r="AC29" s="285">
        <f t="shared" si="12"/>
        <v>20</v>
      </c>
      <c r="AD29" s="285">
        <f t="shared" si="12"/>
        <v>21</v>
      </c>
      <c r="AE29" s="285">
        <f t="shared" si="12"/>
        <v>22</v>
      </c>
      <c r="AF29" s="214">
        <f t="shared" si="7"/>
        <v>23</v>
      </c>
      <c r="AG29" s="206"/>
      <c r="AH29" s="206"/>
      <c r="AI29" s="206"/>
      <c r="AL29" s="19"/>
      <c r="AM29" s="19"/>
      <c r="AN29" s="19"/>
      <c r="AO29" s="19"/>
      <c r="AP29" s="19"/>
      <c r="AQ29" s="19"/>
      <c r="AR29" s="19"/>
    </row>
    <row r="30" spans="1:44" ht="17" customHeight="1" x14ac:dyDescent="0.3">
      <c r="A30" s="206"/>
      <c r="B30" s="214">
        <f>H29+1</f>
        <v>22</v>
      </c>
      <c r="C30" s="285">
        <f>B30+1</f>
        <v>23</v>
      </c>
      <c r="D30" s="285">
        <f>C30+1</f>
        <v>24</v>
      </c>
      <c r="E30" s="285">
        <f>D30+1</f>
        <v>25</v>
      </c>
      <c r="F30" s="285">
        <f>E30+1</f>
        <v>26</v>
      </c>
      <c r="G30" s="285">
        <f>F30+1</f>
        <v>27</v>
      </c>
      <c r="H30" s="214">
        <f>G30+1</f>
        <v>28</v>
      </c>
      <c r="I30" s="211"/>
      <c r="J30" s="205">
        <f>P29+1</f>
        <v>22</v>
      </c>
      <c r="K30" s="215">
        <f>J30+1</f>
        <v>23</v>
      </c>
      <c r="L30" s="215">
        <f>K30+1</f>
        <v>24</v>
      </c>
      <c r="M30" s="215">
        <f>L30+1</f>
        <v>25</v>
      </c>
      <c r="N30" s="215">
        <f>M30+1</f>
        <v>26</v>
      </c>
      <c r="O30" s="215">
        <f>N30+1</f>
        <v>27</v>
      </c>
      <c r="P30" s="205">
        <f>O30+1</f>
        <v>28</v>
      </c>
      <c r="Q30" s="210"/>
      <c r="R30" s="214">
        <f>X29+1</f>
        <v>26</v>
      </c>
      <c r="S30" s="215">
        <f>R30+1</f>
        <v>27</v>
      </c>
      <c r="T30" s="215">
        <f>S30+1</f>
        <v>28</v>
      </c>
      <c r="U30" s="215">
        <f>T30+1</f>
        <v>29</v>
      </c>
      <c r="V30" s="213"/>
      <c r="W30" s="213"/>
      <c r="X30" s="213"/>
      <c r="Z30" s="214">
        <f t="shared" si="11"/>
        <v>24</v>
      </c>
      <c r="AA30" s="214">
        <f t="shared" si="7"/>
        <v>25</v>
      </c>
      <c r="AB30" s="285">
        <f t="shared" si="12"/>
        <v>26</v>
      </c>
      <c r="AC30" s="285">
        <f t="shared" si="12"/>
        <v>27</v>
      </c>
      <c r="AD30" s="285">
        <f t="shared" si="12"/>
        <v>28</v>
      </c>
      <c r="AE30" s="285">
        <f t="shared" si="12"/>
        <v>29</v>
      </c>
      <c r="AF30" s="214">
        <f t="shared" si="7"/>
        <v>30</v>
      </c>
      <c r="AG30" s="206"/>
      <c r="AH30" s="206"/>
      <c r="AI30" s="206"/>
      <c r="AL30" s="19"/>
      <c r="AM30" s="19"/>
      <c r="AN30" s="19"/>
      <c r="AO30" s="19"/>
      <c r="AP30" s="19"/>
      <c r="AQ30" s="19"/>
      <c r="AR30" s="19"/>
    </row>
    <row r="31" spans="1:44" ht="17" customHeight="1" x14ac:dyDescent="0.3">
      <c r="A31" s="206"/>
      <c r="B31" s="213"/>
      <c r="C31" s="213"/>
      <c r="D31" s="213"/>
      <c r="E31" s="213"/>
      <c r="F31" s="213"/>
      <c r="G31" s="216">
        <v>2026</v>
      </c>
      <c r="H31" s="216">
        <v>2</v>
      </c>
      <c r="I31" s="211"/>
      <c r="J31" s="205">
        <f>P30+1</f>
        <v>29</v>
      </c>
      <c r="K31" s="285">
        <f>J31+1</f>
        <v>30</v>
      </c>
      <c r="L31" s="285">
        <f>K31+1</f>
        <v>31</v>
      </c>
      <c r="M31" s="216"/>
      <c r="N31" s="216"/>
      <c r="O31" s="216">
        <v>2026</v>
      </c>
      <c r="P31" s="216">
        <v>3</v>
      </c>
      <c r="Q31" s="210"/>
      <c r="R31" s="213"/>
      <c r="S31" s="213"/>
      <c r="T31" s="213"/>
      <c r="U31" s="213"/>
      <c r="V31" s="216"/>
      <c r="W31" s="216">
        <v>2026</v>
      </c>
      <c r="X31" s="216">
        <v>4</v>
      </c>
      <c r="Z31" s="214">
        <f t="shared" si="11"/>
        <v>31</v>
      </c>
      <c r="AA31" s="213"/>
      <c r="AB31" s="213"/>
      <c r="AC31" s="213"/>
      <c r="AD31" s="216"/>
      <c r="AE31" s="216">
        <v>2026</v>
      </c>
      <c r="AF31" s="216">
        <v>5</v>
      </c>
      <c r="AG31" s="206"/>
      <c r="AH31" s="206"/>
      <c r="AI31" s="206"/>
      <c r="AL31" s="19"/>
      <c r="AM31" s="19"/>
      <c r="AN31" s="19"/>
      <c r="AO31" s="19"/>
      <c r="AP31" s="19"/>
      <c r="AQ31" s="19"/>
      <c r="AR31" s="19"/>
    </row>
    <row r="32" spans="1:44" ht="8.25" customHeight="1" x14ac:dyDescent="0.3">
      <c r="A32" s="206"/>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1"/>
      <c r="Z32" s="210"/>
      <c r="AA32" s="210"/>
      <c r="AB32" s="210"/>
      <c r="AC32" s="210"/>
      <c r="AD32" s="210"/>
      <c r="AE32" s="210"/>
      <c r="AF32" s="210"/>
      <c r="AG32" s="206"/>
      <c r="AH32" s="206"/>
      <c r="AI32" s="206"/>
      <c r="AL32" s="19"/>
      <c r="AM32" s="19"/>
      <c r="AN32" s="19"/>
      <c r="AO32" s="19"/>
      <c r="AP32" s="19"/>
      <c r="AQ32" s="19"/>
      <c r="AR32" s="19"/>
    </row>
    <row r="33" spans="1:44" ht="17" customHeight="1" x14ac:dyDescent="0.3">
      <c r="A33" s="206"/>
      <c r="B33" s="573" t="s">
        <v>26</v>
      </c>
      <c r="C33" s="573"/>
      <c r="D33" s="573"/>
      <c r="E33" s="573"/>
      <c r="F33" s="573"/>
      <c r="G33" s="573"/>
      <c r="H33" s="573"/>
      <c r="I33" s="210"/>
      <c r="J33" s="573" t="s">
        <v>16</v>
      </c>
      <c r="K33" s="573"/>
      <c r="L33" s="573"/>
      <c r="M33" s="573"/>
      <c r="N33" s="573"/>
      <c r="O33" s="573"/>
      <c r="P33" s="573"/>
      <c r="Q33" s="211"/>
      <c r="R33" s="573" t="s">
        <v>17</v>
      </c>
      <c r="S33" s="573"/>
      <c r="T33" s="573"/>
      <c r="U33" s="573"/>
      <c r="V33" s="573"/>
      <c r="W33" s="573"/>
      <c r="X33" s="573"/>
      <c r="Z33" s="574" t="s">
        <v>18</v>
      </c>
      <c r="AA33" s="575"/>
      <c r="AB33" s="575"/>
      <c r="AC33" s="575"/>
      <c r="AD33" s="575"/>
      <c r="AE33" s="575"/>
      <c r="AF33" s="576"/>
      <c r="AG33" s="206"/>
      <c r="AH33" s="206"/>
      <c r="AI33" s="206"/>
      <c r="AL33" s="19"/>
      <c r="AM33" s="19"/>
      <c r="AN33" s="19"/>
      <c r="AO33" s="19"/>
      <c r="AP33" s="19"/>
      <c r="AQ33" s="19"/>
      <c r="AR33" s="19"/>
    </row>
    <row r="34" spans="1:44" ht="17" customHeight="1" x14ac:dyDescent="0.3">
      <c r="A34" s="206"/>
      <c r="B34" s="212" t="s">
        <v>27</v>
      </c>
      <c r="C34" s="212" t="s">
        <v>28</v>
      </c>
      <c r="D34" s="212" t="s">
        <v>29</v>
      </c>
      <c r="E34" s="212" t="s">
        <v>31</v>
      </c>
      <c r="F34" s="212" t="s">
        <v>30</v>
      </c>
      <c r="G34" s="212" t="s">
        <v>32</v>
      </c>
      <c r="H34" s="212" t="s">
        <v>14</v>
      </c>
      <c r="I34" s="210"/>
      <c r="J34" s="212" t="s">
        <v>27</v>
      </c>
      <c r="K34" s="212" t="s">
        <v>28</v>
      </c>
      <c r="L34" s="212" t="s">
        <v>29</v>
      </c>
      <c r="M34" s="212" t="s">
        <v>31</v>
      </c>
      <c r="N34" s="212" t="s">
        <v>30</v>
      </c>
      <c r="O34" s="212" t="s">
        <v>32</v>
      </c>
      <c r="P34" s="212" t="s">
        <v>14</v>
      </c>
      <c r="Q34" s="210"/>
      <c r="R34" s="212" t="s">
        <v>27</v>
      </c>
      <c r="S34" s="212" t="s">
        <v>28</v>
      </c>
      <c r="T34" s="212" t="s">
        <v>29</v>
      </c>
      <c r="U34" s="212" t="s">
        <v>31</v>
      </c>
      <c r="V34" s="212" t="s">
        <v>30</v>
      </c>
      <c r="W34" s="212" t="s">
        <v>32</v>
      </c>
      <c r="X34" s="212" t="s">
        <v>14</v>
      </c>
      <c r="Z34" s="212" t="s">
        <v>27</v>
      </c>
      <c r="AA34" s="212" t="s">
        <v>28</v>
      </c>
      <c r="AB34" s="212" t="s">
        <v>29</v>
      </c>
      <c r="AC34" s="212" t="s">
        <v>31</v>
      </c>
      <c r="AD34" s="212" t="s">
        <v>30</v>
      </c>
      <c r="AE34" s="212" t="s">
        <v>32</v>
      </c>
      <c r="AF34" s="212" t="s">
        <v>14</v>
      </c>
      <c r="AG34" s="206"/>
      <c r="AH34" s="206"/>
      <c r="AI34" s="206"/>
      <c r="AL34" s="19"/>
      <c r="AM34" s="19"/>
      <c r="AN34" s="19"/>
      <c r="AO34" s="19"/>
      <c r="AP34" s="19"/>
      <c r="AQ34" s="19"/>
      <c r="AR34" s="19"/>
    </row>
    <row r="35" spans="1:44" ht="17" customHeight="1" x14ac:dyDescent="0.3">
      <c r="A35" s="206"/>
      <c r="B35" s="213"/>
      <c r="C35" s="213"/>
      <c r="D35" s="213"/>
      <c r="E35" s="213"/>
      <c r="F35" s="213"/>
      <c r="G35" s="213"/>
      <c r="H35" s="213"/>
      <c r="I35" s="210"/>
      <c r="J35" s="213"/>
      <c r="K35" s="213"/>
      <c r="L35" s="213"/>
      <c r="M35" s="213"/>
      <c r="N35" s="213"/>
      <c r="O35" s="213"/>
      <c r="P35" s="213"/>
      <c r="Q35" s="210"/>
      <c r="R35" s="213"/>
      <c r="S35" s="213"/>
      <c r="T35" s="213"/>
      <c r="U35" s="213"/>
      <c r="V35" s="213"/>
      <c r="W35" s="213"/>
      <c r="X35" s="213"/>
      <c r="Z35" s="213"/>
      <c r="AA35" s="213"/>
      <c r="AB35" s="213"/>
      <c r="AC35" s="213"/>
      <c r="AD35" s="213"/>
      <c r="AE35" s="213"/>
      <c r="AF35" s="213"/>
      <c r="AG35" s="206"/>
      <c r="AH35" s="206"/>
      <c r="AI35" s="206"/>
      <c r="AL35" s="19"/>
      <c r="AM35" s="19"/>
      <c r="AN35" s="19"/>
      <c r="AO35" s="19"/>
      <c r="AP35" s="19"/>
      <c r="AQ35" s="19"/>
      <c r="AR35" s="19"/>
    </row>
    <row r="36" spans="1:44" ht="17" customHeight="1" x14ac:dyDescent="0.3">
      <c r="A36" s="206"/>
      <c r="B36" s="214"/>
      <c r="C36" s="215">
        <f t="shared" ref="C36:H39" si="13">B36+1</f>
        <v>1</v>
      </c>
      <c r="D36" s="215">
        <f t="shared" si="13"/>
        <v>2</v>
      </c>
      <c r="E36" s="215">
        <f t="shared" si="13"/>
        <v>3</v>
      </c>
      <c r="F36" s="215">
        <f t="shared" si="13"/>
        <v>4</v>
      </c>
      <c r="G36" s="215">
        <f t="shared" si="13"/>
        <v>5</v>
      </c>
      <c r="H36" s="214">
        <f t="shared" si="13"/>
        <v>6</v>
      </c>
      <c r="I36" s="210"/>
      <c r="J36" s="213"/>
      <c r="K36" s="213"/>
      <c r="L36" s="285"/>
      <c r="M36" s="285">
        <f t="shared" ref="K36:P39" si="14">L36+1</f>
        <v>1</v>
      </c>
      <c r="N36" s="285">
        <f t="shared" si="14"/>
        <v>2</v>
      </c>
      <c r="O36" s="285">
        <f t="shared" si="14"/>
        <v>3</v>
      </c>
      <c r="P36" s="214">
        <f t="shared" si="14"/>
        <v>4</v>
      </c>
      <c r="Q36" s="210"/>
      <c r="R36" s="213"/>
      <c r="S36" s="213"/>
      <c r="T36" s="213"/>
      <c r="U36" s="213"/>
      <c r="V36" s="213"/>
      <c r="W36" s="215"/>
      <c r="X36" s="214">
        <f t="shared" ref="X36:X40" si="15">W36+1</f>
        <v>1</v>
      </c>
      <c r="Z36" s="213"/>
      <c r="AA36" s="215"/>
      <c r="AB36" s="215">
        <f t="shared" ref="AB36:AE40" si="16">AA36+1</f>
        <v>1</v>
      </c>
      <c r="AC36" s="215">
        <f t="shared" si="16"/>
        <v>2</v>
      </c>
      <c r="AD36" s="215">
        <f t="shared" si="16"/>
        <v>3</v>
      </c>
      <c r="AE36" s="215">
        <f t="shared" si="16"/>
        <v>4</v>
      </c>
      <c r="AF36" s="214">
        <f>AE36+1</f>
        <v>5</v>
      </c>
      <c r="AG36" s="206"/>
      <c r="AH36" s="206"/>
      <c r="AI36" s="206"/>
      <c r="AL36" s="19"/>
      <c r="AM36" s="19"/>
      <c r="AN36" s="19"/>
      <c r="AO36" s="19"/>
      <c r="AP36" s="19"/>
      <c r="AQ36" s="19"/>
      <c r="AR36" s="19"/>
    </row>
    <row r="37" spans="1:44" ht="17" customHeight="1" x14ac:dyDescent="0.3">
      <c r="A37" s="206"/>
      <c r="B37" s="214">
        <f>H36+1</f>
        <v>7</v>
      </c>
      <c r="C37" s="215">
        <f t="shared" si="13"/>
        <v>8</v>
      </c>
      <c r="D37" s="215">
        <f t="shared" si="13"/>
        <v>9</v>
      </c>
      <c r="E37" s="215">
        <f t="shared" si="13"/>
        <v>10</v>
      </c>
      <c r="F37" s="215">
        <f t="shared" si="13"/>
        <v>11</v>
      </c>
      <c r="G37" s="215">
        <f t="shared" si="13"/>
        <v>12</v>
      </c>
      <c r="H37" s="214">
        <f t="shared" si="13"/>
        <v>13</v>
      </c>
      <c r="I37" s="210"/>
      <c r="J37" s="214">
        <f>P36+1</f>
        <v>5</v>
      </c>
      <c r="K37" s="215">
        <f t="shared" si="14"/>
        <v>6</v>
      </c>
      <c r="L37" s="215">
        <f t="shared" si="14"/>
        <v>7</v>
      </c>
      <c r="M37" s="215">
        <f t="shared" si="14"/>
        <v>8</v>
      </c>
      <c r="N37" s="215">
        <f t="shared" si="14"/>
        <v>9</v>
      </c>
      <c r="O37" s="215">
        <f t="shared" si="14"/>
        <v>10</v>
      </c>
      <c r="P37" s="214">
        <f t="shared" si="14"/>
        <v>11</v>
      </c>
      <c r="Q37" s="210"/>
      <c r="R37" s="214">
        <f>X36+1</f>
        <v>2</v>
      </c>
      <c r="S37" s="215">
        <f t="shared" ref="S37:W41" si="17">R37+1</f>
        <v>3</v>
      </c>
      <c r="T37" s="215">
        <f t="shared" si="17"/>
        <v>4</v>
      </c>
      <c r="U37" s="215">
        <f t="shared" si="17"/>
        <v>5</v>
      </c>
      <c r="V37" s="215">
        <f t="shared" si="17"/>
        <v>6</v>
      </c>
      <c r="W37" s="215">
        <f t="shared" si="17"/>
        <v>7</v>
      </c>
      <c r="X37" s="214">
        <f t="shared" si="15"/>
        <v>8</v>
      </c>
      <c r="Z37" s="214">
        <f>AF36+1</f>
        <v>6</v>
      </c>
      <c r="AA37" s="215">
        <f t="shared" ref="AA37:AB40" si="18">Z37+1</f>
        <v>7</v>
      </c>
      <c r="AB37" s="215">
        <f t="shared" si="18"/>
        <v>8</v>
      </c>
      <c r="AC37" s="215">
        <f t="shared" si="16"/>
        <v>9</v>
      </c>
      <c r="AD37" s="215">
        <f t="shared" si="16"/>
        <v>10</v>
      </c>
      <c r="AE37" s="215">
        <f t="shared" si="16"/>
        <v>11</v>
      </c>
      <c r="AF37" s="214">
        <f>AE37+1</f>
        <v>12</v>
      </c>
      <c r="AG37" s="206"/>
      <c r="AH37" s="206"/>
      <c r="AI37" s="206"/>
    </row>
    <row r="38" spans="1:44" ht="17" customHeight="1" x14ac:dyDescent="0.3">
      <c r="A38" s="206"/>
      <c r="B38" s="214">
        <f>H37+1</f>
        <v>14</v>
      </c>
      <c r="C38" s="215">
        <f t="shared" si="13"/>
        <v>15</v>
      </c>
      <c r="D38" s="215">
        <f t="shared" si="13"/>
        <v>16</v>
      </c>
      <c r="E38" s="215">
        <f t="shared" si="13"/>
        <v>17</v>
      </c>
      <c r="F38" s="215">
        <f t="shared" si="13"/>
        <v>18</v>
      </c>
      <c r="G38" s="215">
        <f t="shared" si="13"/>
        <v>19</v>
      </c>
      <c r="H38" s="214">
        <f t="shared" si="13"/>
        <v>20</v>
      </c>
      <c r="I38" s="210"/>
      <c r="J38" s="214">
        <f>P37+1</f>
        <v>12</v>
      </c>
      <c r="K38" s="215">
        <f t="shared" si="14"/>
        <v>13</v>
      </c>
      <c r="L38" s="215">
        <f t="shared" si="14"/>
        <v>14</v>
      </c>
      <c r="M38" s="215">
        <f t="shared" si="14"/>
        <v>15</v>
      </c>
      <c r="N38" s="215">
        <f t="shared" si="14"/>
        <v>16</v>
      </c>
      <c r="O38" s="215">
        <f t="shared" si="14"/>
        <v>17</v>
      </c>
      <c r="P38" s="214">
        <f t="shared" si="14"/>
        <v>18</v>
      </c>
      <c r="Q38" s="210"/>
      <c r="R38" s="214">
        <f>X37+1</f>
        <v>9</v>
      </c>
      <c r="S38" s="215">
        <f t="shared" si="17"/>
        <v>10</v>
      </c>
      <c r="T38" s="215">
        <f t="shared" si="17"/>
        <v>11</v>
      </c>
      <c r="U38" s="215">
        <f t="shared" si="17"/>
        <v>12</v>
      </c>
      <c r="V38" s="215">
        <f t="shared" si="17"/>
        <v>13</v>
      </c>
      <c r="W38" s="215">
        <f t="shared" si="17"/>
        <v>14</v>
      </c>
      <c r="X38" s="214">
        <f t="shared" si="15"/>
        <v>15</v>
      </c>
      <c r="Z38" s="214">
        <f>AF37+1</f>
        <v>13</v>
      </c>
      <c r="AA38" s="215">
        <f t="shared" si="18"/>
        <v>14</v>
      </c>
      <c r="AB38" s="215">
        <f t="shared" si="18"/>
        <v>15</v>
      </c>
      <c r="AC38" s="215">
        <f t="shared" si="16"/>
        <v>16</v>
      </c>
      <c r="AD38" s="215">
        <f t="shared" si="16"/>
        <v>17</v>
      </c>
      <c r="AE38" s="215">
        <f t="shared" si="16"/>
        <v>18</v>
      </c>
      <c r="AF38" s="214">
        <f>AE38+1</f>
        <v>19</v>
      </c>
      <c r="AG38" s="206"/>
      <c r="AH38" s="206"/>
      <c r="AI38" s="206"/>
    </row>
    <row r="39" spans="1:44" ht="17" customHeight="1" x14ac:dyDescent="0.3">
      <c r="A39" s="206"/>
      <c r="B39" s="214">
        <f>H38+1</f>
        <v>21</v>
      </c>
      <c r="C39" s="285">
        <f>B39+1</f>
        <v>22</v>
      </c>
      <c r="D39" s="285">
        <f t="shared" si="13"/>
        <v>23</v>
      </c>
      <c r="E39" s="285">
        <f t="shared" si="13"/>
        <v>24</v>
      </c>
      <c r="F39" s="285">
        <f t="shared" si="13"/>
        <v>25</v>
      </c>
      <c r="G39" s="285">
        <f t="shared" si="13"/>
        <v>26</v>
      </c>
      <c r="H39" s="205">
        <f>G39+1</f>
        <v>27</v>
      </c>
      <c r="I39" s="210"/>
      <c r="J39" s="214">
        <f>P38+1</f>
        <v>19</v>
      </c>
      <c r="K39" s="215">
        <f t="shared" si="14"/>
        <v>20</v>
      </c>
      <c r="L39" s="215">
        <f t="shared" si="14"/>
        <v>21</v>
      </c>
      <c r="M39" s="215">
        <f t="shared" si="14"/>
        <v>22</v>
      </c>
      <c r="N39" s="215">
        <f t="shared" si="14"/>
        <v>23</v>
      </c>
      <c r="O39" s="215">
        <f t="shared" si="14"/>
        <v>24</v>
      </c>
      <c r="P39" s="205">
        <f t="shared" si="14"/>
        <v>25</v>
      </c>
      <c r="Q39" s="210"/>
      <c r="R39" s="214">
        <f>X38+1</f>
        <v>16</v>
      </c>
      <c r="S39" s="215">
        <f t="shared" si="17"/>
        <v>17</v>
      </c>
      <c r="T39" s="215">
        <f t="shared" si="17"/>
        <v>18</v>
      </c>
      <c r="U39" s="215">
        <f t="shared" si="17"/>
        <v>19</v>
      </c>
      <c r="V39" s="215">
        <f t="shared" si="17"/>
        <v>20</v>
      </c>
      <c r="W39" s="215">
        <f t="shared" si="17"/>
        <v>21</v>
      </c>
      <c r="X39" s="214">
        <f t="shared" si="15"/>
        <v>22</v>
      </c>
      <c r="Z39" s="214">
        <f>AF38+1</f>
        <v>20</v>
      </c>
      <c r="AA39" s="215">
        <f t="shared" si="18"/>
        <v>21</v>
      </c>
      <c r="AB39" s="215">
        <f t="shared" si="18"/>
        <v>22</v>
      </c>
      <c r="AC39" s="215">
        <f t="shared" si="16"/>
        <v>23</v>
      </c>
      <c r="AD39" s="215">
        <f t="shared" si="16"/>
        <v>24</v>
      </c>
      <c r="AE39" s="215">
        <f t="shared" si="16"/>
        <v>25</v>
      </c>
      <c r="AF39" s="214">
        <f>AE39+1</f>
        <v>26</v>
      </c>
      <c r="AG39" s="206"/>
      <c r="AH39" s="206"/>
      <c r="AI39" s="206"/>
    </row>
    <row r="40" spans="1:44" ht="17" customHeight="1" x14ac:dyDescent="0.3">
      <c r="A40" s="206"/>
      <c r="B40" s="205">
        <f>H39+1</f>
        <v>28</v>
      </c>
      <c r="C40" s="285">
        <f>B40+1</f>
        <v>29</v>
      </c>
      <c r="D40" s="285">
        <f>C40+1</f>
        <v>30</v>
      </c>
      <c r="E40" s="213"/>
      <c r="F40" s="213"/>
      <c r="G40" s="213"/>
      <c r="H40" s="213"/>
      <c r="I40" s="210"/>
      <c r="J40" s="214">
        <f>P39+1</f>
        <v>26</v>
      </c>
      <c r="K40" s="215">
        <f>J40+1</f>
        <v>27</v>
      </c>
      <c r="L40" s="215">
        <f>K40+1</f>
        <v>28</v>
      </c>
      <c r="M40" s="215">
        <f>L40+1</f>
        <v>29</v>
      </c>
      <c r="N40" s="215">
        <f>M40+1</f>
        <v>30</v>
      </c>
      <c r="O40" s="215">
        <f>N40+1</f>
        <v>31</v>
      </c>
      <c r="P40" s="213"/>
      <c r="Q40" s="210"/>
      <c r="R40" s="214">
        <f>X39+1</f>
        <v>23</v>
      </c>
      <c r="S40" s="215">
        <f t="shared" si="17"/>
        <v>24</v>
      </c>
      <c r="T40" s="215">
        <f t="shared" si="17"/>
        <v>25</v>
      </c>
      <c r="U40" s="215">
        <f t="shared" si="17"/>
        <v>26</v>
      </c>
      <c r="V40" s="215">
        <f t="shared" si="17"/>
        <v>27</v>
      </c>
      <c r="W40" s="215">
        <f t="shared" si="17"/>
        <v>28</v>
      </c>
      <c r="X40" s="214">
        <f t="shared" si="15"/>
        <v>29</v>
      </c>
      <c r="Z40" s="214">
        <f>AF39+1</f>
        <v>27</v>
      </c>
      <c r="AA40" s="215">
        <f t="shared" si="18"/>
        <v>28</v>
      </c>
      <c r="AB40" s="215">
        <f t="shared" si="18"/>
        <v>29</v>
      </c>
      <c r="AC40" s="215">
        <f t="shared" si="16"/>
        <v>30</v>
      </c>
      <c r="AD40" s="216">
        <f t="shared" si="16"/>
        <v>31</v>
      </c>
      <c r="AE40" s="216">
        <f t="shared" si="16"/>
        <v>32</v>
      </c>
      <c r="AF40" s="216"/>
      <c r="AG40" s="206"/>
      <c r="AH40" s="206"/>
      <c r="AI40" s="206"/>
    </row>
    <row r="41" spans="1:44" ht="17" customHeight="1" x14ac:dyDescent="0.3">
      <c r="A41" s="206"/>
      <c r="B41" s="213"/>
      <c r="C41" s="213"/>
      <c r="D41" s="213"/>
      <c r="E41" s="213"/>
      <c r="F41" s="216"/>
      <c r="G41" s="216">
        <v>2026</v>
      </c>
      <c r="H41" s="216">
        <v>6</v>
      </c>
      <c r="I41" s="210"/>
      <c r="J41" s="213"/>
      <c r="K41" s="213"/>
      <c r="L41" s="213"/>
      <c r="M41" s="213"/>
      <c r="N41" s="216"/>
      <c r="O41" s="216">
        <v>2026</v>
      </c>
      <c r="P41" s="216">
        <v>7</v>
      </c>
      <c r="Q41" s="210"/>
      <c r="R41" s="214">
        <f>X40+1</f>
        <v>30</v>
      </c>
      <c r="S41" s="215">
        <f t="shared" si="17"/>
        <v>31</v>
      </c>
      <c r="T41" s="213"/>
      <c r="U41" s="213"/>
      <c r="V41" s="213"/>
      <c r="W41" s="216">
        <v>2026</v>
      </c>
      <c r="X41" s="216">
        <v>8</v>
      </c>
      <c r="Z41" s="216"/>
      <c r="AA41" s="216"/>
      <c r="AB41" s="216"/>
      <c r="AC41" s="216"/>
      <c r="AD41" s="216"/>
      <c r="AE41" s="216">
        <v>2026</v>
      </c>
      <c r="AF41" s="216">
        <v>9</v>
      </c>
      <c r="AG41" s="206"/>
      <c r="AH41" s="206"/>
      <c r="AI41" s="206"/>
    </row>
    <row r="42" spans="1:44" ht="17" customHeight="1" x14ac:dyDescent="0.3">
      <c r="A42" s="206"/>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9"/>
      <c r="Z42" s="208"/>
      <c r="AA42" s="208"/>
      <c r="AB42" s="206"/>
      <c r="AC42" s="206"/>
      <c r="AD42" s="206"/>
      <c r="AE42" s="208"/>
      <c r="AF42" s="208"/>
      <c r="AG42" s="206"/>
      <c r="AH42" s="206"/>
      <c r="AI42" s="206"/>
    </row>
    <row r="43" spans="1:44" ht="17" customHeight="1" x14ac:dyDescent="0.35">
      <c r="A43" s="206"/>
      <c r="B43" s="359" t="s">
        <v>361</v>
      </c>
      <c r="D43" s="577" t="s">
        <v>46</v>
      </c>
      <c r="E43" s="578"/>
      <c r="F43" s="579"/>
      <c r="G43" s="206"/>
      <c r="H43" s="206"/>
      <c r="I43" s="206"/>
      <c r="J43" s="359" t="s">
        <v>361</v>
      </c>
      <c r="L43" s="580" t="s">
        <v>47</v>
      </c>
      <c r="M43" s="580"/>
      <c r="N43" s="580"/>
      <c r="O43" s="206"/>
      <c r="P43" s="206"/>
      <c r="Q43" s="206"/>
      <c r="R43" s="359" t="s">
        <v>360</v>
      </c>
      <c r="S43" s="217"/>
      <c r="T43" s="581" t="s">
        <v>45</v>
      </c>
      <c r="U43" s="581"/>
      <c r="V43" s="581"/>
      <c r="W43" s="206"/>
      <c r="X43" s="206"/>
      <c r="Y43" s="206"/>
      <c r="Z43" s="206"/>
      <c r="AB43" s="582" t="s">
        <v>44</v>
      </c>
      <c r="AC43" s="582"/>
      <c r="AD43" s="582"/>
      <c r="AE43" s="206"/>
      <c r="AF43" s="206"/>
      <c r="AG43" s="206"/>
      <c r="AH43" s="206"/>
      <c r="AI43" s="206"/>
    </row>
    <row r="44" spans="1:44" ht="17" customHeight="1" x14ac:dyDescent="0.35">
      <c r="A44" s="206"/>
      <c r="B44" s="359" t="s">
        <v>359</v>
      </c>
      <c r="C44" s="206"/>
      <c r="D44" s="206"/>
      <c r="E44" s="206"/>
      <c r="F44" s="206"/>
      <c r="G44" s="206"/>
      <c r="H44" s="206"/>
      <c r="I44" s="206"/>
      <c r="J44" s="359"/>
      <c r="K44" s="359"/>
      <c r="L44" s="359"/>
      <c r="M44" s="359"/>
      <c r="N44" s="359"/>
      <c r="O44" s="359"/>
      <c r="P44" s="359"/>
      <c r="Q44" s="359"/>
      <c r="R44" s="359"/>
      <c r="S44" s="359"/>
      <c r="T44" s="359"/>
      <c r="U44" s="359"/>
      <c r="V44" s="359"/>
      <c r="W44" s="359"/>
      <c r="X44" s="359"/>
      <c r="Y44" s="206"/>
      <c r="Z44" s="206"/>
      <c r="AA44" s="206"/>
      <c r="AB44" s="206"/>
      <c r="AC44" s="206"/>
      <c r="AD44" s="206"/>
      <c r="AE44" s="206"/>
      <c r="AF44" s="206"/>
      <c r="AG44" s="206"/>
      <c r="AH44" s="206"/>
      <c r="AI44" s="206"/>
    </row>
    <row r="45" spans="1:44" ht="17" customHeight="1" x14ac:dyDescent="0.3">
      <c r="A45" s="206"/>
      <c r="B45" s="206"/>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row>
    <row r="46" spans="1:44" ht="17" customHeight="1" x14ac:dyDescent="0.3">
      <c r="A46" s="206"/>
      <c r="B46" s="206"/>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row>
    <row r="47" spans="1:44" ht="17" customHeight="1" x14ac:dyDescent="0.3"/>
    <row r="48" spans="1:44" ht="17" customHeight="1" x14ac:dyDescent="0.3"/>
    <row r="49" spans="2:32" ht="17" customHeight="1" x14ac:dyDescent="0.3">
      <c r="B49" s="571"/>
      <c r="C49" s="571"/>
      <c r="D49" s="571"/>
      <c r="E49" s="571"/>
      <c r="F49" s="571"/>
      <c r="G49" s="571"/>
      <c r="H49" s="571"/>
      <c r="I49" s="211"/>
      <c r="J49" s="571"/>
      <c r="K49" s="571"/>
      <c r="L49" s="571"/>
      <c r="M49" s="571"/>
      <c r="N49" s="571"/>
      <c r="O49" s="571"/>
      <c r="P49" s="571"/>
      <c r="Q49" s="211"/>
      <c r="R49" s="571"/>
      <c r="S49" s="571"/>
      <c r="T49" s="571"/>
      <c r="U49" s="571"/>
      <c r="V49" s="571"/>
      <c r="W49" s="571"/>
      <c r="X49" s="571"/>
      <c r="Z49" s="571"/>
      <c r="AA49" s="571"/>
      <c r="AB49" s="571"/>
      <c r="AC49" s="571"/>
      <c r="AD49" s="571"/>
      <c r="AE49" s="571"/>
      <c r="AF49" s="571"/>
    </row>
    <row r="50" spans="2:32" ht="17" customHeight="1" x14ac:dyDescent="0.3">
      <c r="B50" s="210"/>
      <c r="C50" s="210"/>
      <c r="D50" s="210"/>
      <c r="E50" s="210"/>
      <c r="F50" s="210"/>
      <c r="G50" s="210"/>
      <c r="H50" s="210"/>
      <c r="I50" s="210"/>
      <c r="J50" s="210"/>
      <c r="K50" s="210"/>
      <c r="L50" s="210"/>
      <c r="M50" s="210"/>
      <c r="N50" s="210"/>
      <c r="O50" s="210"/>
      <c r="P50" s="210"/>
      <c r="Q50" s="211"/>
      <c r="R50" s="210"/>
      <c r="S50" s="210"/>
      <c r="T50" s="210"/>
      <c r="U50" s="210"/>
      <c r="V50" s="210"/>
      <c r="W50" s="210"/>
      <c r="X50" s="210"/>
      <c r="Z50" s="210"/>
      <c r="AA50" s="210"/>
      <c r="AB50" s="210"/>
      <c r="AC50" s="210"/>
      <c r="AD50" s="210"/>
      <c r="AE50" s="210"/>
      <c r="AF50" s="210"/>
    </row>
    <row r="51" spans="2:32" ht="17" customHeight="1" x14ac:dyDescent="0.3">
      <c r="B51" s="19"/>
      <c r="C51" s="19"/>
      <c r="D51" s="19"/>
      <c r="E51" s="19"/>
      <c r="F51" s="19"/>
      <c r="G51" s="19"/>
      <c r="H51" s="19"/>
      <c r="I51" s="210"/>
      <c r="J51" s="19"/>
      <c r="K51" s="19"/>
      <c r="L51" s="19"/>
      <c r="M51" s="19"/>
      <c r="N51" s="19"/>
      <c r="O51" s="19"/>
      <c r="P51" s="19"/>
      <c r="Q51" s="211"/>
      <c r="R51" s="19"/>
      <c r="S51" s="19"/>
      <c r="T51" s="19"/>
      <c r="U51" s="19"/>
      <c r="V51" s="19"/>
      <c r="W51" s="19"/>
      <c r="X51" s="19"/>
      <c r="Z51" s="19"/>
      <c r="AA51" s="19"/>
      <c r="AB51" s="19"/>
      <c r="AC51" s="19"/>
      <c r="AD51" s="19"/>
      <c r="AE51" s="19"/>
      <c r="AF51" s="19"/>
    </row>
    <row r="52" spans="2:32" ht="17" customHeight="1" x14ac:dyDescent="0.3">
      <c r="B52" s="19"/>
      <c r="C52" s="19"/>
      <c r="D52" s="19"/>
      <c r="E52" s="19"/>
      <c r="F52" s="19"/>
      <c r="G52" s="19"/>
      <c r="H52" s="19"/>
      <c r="I52" s="210"/>
      <c r="J52" s="19"/>
      <c r="K52" s="19"/>
      <c r="L52" s="19"/>
      <c r="M52" s="19"/>
      <c r="N52" s="19"/>
      <c r="O52" s="19"/>
      <c r="P52" s="19"/>
      <c r="Q52" s="211"/>
      <c r="R52" s="19"/>
      <c r="S52" s="19"/>
      <c r="T52" s="19"/>
      <c r="U52" s="19"/>
      <c r="V52" s="19"/>
      <c r="W52" s="19"/>
      <c r="X52" s="19"/>
      <c r="Z52" s="19"/>
      <c r="AA52" s="19"/>
      <c r="AB52" s="19"/>
      <c r="AC52" s="19"/>
      <c r="AD52" s="19"/>
      <c r="AE52" s="19"/>
      <c r="AF52" s="19"/>
    </row>
    <row r="53" spans="2:32" ht="17" customHeight="1" x14ac:dyDescent="0.3">
      <c r="B53" s="19"/>
      <c r="C53" s="19"/>
      <c r="D53" s="19"/>
      <c r="E53" s="19"/>
      <c r="F53" s="19"/>
      <c r="G53" s="19"/>
      <c r="H53" s="19"/>
      <c r="I53" s="210"/>
      <c r="J53" s="19"/>
      <c r="K53" s="19"/>
      <c r="L53" s="19"/>
      <c r="M53" s="19"/>
      <c r="N53" s="19"/>
      <c r="O53" s="19"/>
      <c r="P53" s="19"/>
      <c r="Q53" s="211"/>
      <c r="R53" s="19"/>
      <c r="S53" s="19"/>
      <c r="T53" s="19"/>
      <c r="U53" s="19"/>
      <c r="V53" s="19"/>
      <c r="W53" s="19"/>
      <c r="X53" s="19"/>
      <c r="Z53" s="19"/>
      <c r="AA53" s="19"/>
      <c r="AB53" s="19"/>
      <c r="AC53" s="19"/>
      <c r="AD53" s="19"/>
      <c r="AE53" s="19"/>
      <c r="AF53" s="19"/>
    </row>
    <row r="54" spans="2:32" ht="17" customHeight="1" x14ac:dyDescent="0.3">
      <c r="B54" s="19"/>
      <c r="C54" s="19"/>
      <c r="D54" s="19"/>
      <c r="E54" s="19"/>
      <c r="F54" s="19"/>
      <c r="G54" s="19"/>
      <c r="H54" s="19"/>
      <c r="I54" s="210"/>
      <c r="J54" s="19"/>
      <c r="K54" s="19"/>
      <c r="L54" s="19"/>
      <c r="M54" s="19"/>
      <c r="N54" s="19"/>
      <c r="O54" s="19"/>
      <c r="P54" s="19"/>
      <c r="Q54" s="211"/>
      <c r="R54" s="19"/>
      <c r="S54" s="19"/>
      <c r="T54" s="19"/>
      <c r="U54" s="19"/>
      <c r="V54" s="19"/>
      <c r="W54" s="19"/>
      <c r="X54" s="19"/>
      <c r="Z54" s="19"/>
      <c r="AA54" s="19"/>
      <c r="AB54" s="19"/>
      <c r="AC54" s="19"/>
      <c r="AD54" s="19"/>
      <c r="AE54" s="19"/>
      <c r="AF54" s="19"/>
    </row>
    <row r="55" spans="2:32" ht="17" customHeight="1" x14ac:dyDescent="0.3">
      <c r="B55" s="19"/>
      <c r="C55" s="19"/>
      <c r="D55" s="19"/>
      <c r="E55" s="19"/>
      <c r="F55" s="19"/>
      <c r="G55" s="19"/>
      <c r="H55" s="19"/>
      <c r="I55" s="210"/>
      <c r="J55" s="19"/>
      <c r="K55" s="19"/>
      <c r="L55" s="19"/>
      <c r="M55" s="19"/>
      <c r="N55" s="19"/>
      <c r="O55" s="19"/>
      <c r="P55" s="19"/>
      <c r="Q55" s="211"/>
      <c r="R55" s="19"/>
      <c r="S55" s="19"/>
      <c r="T55" s="19"/>
      <c r="U55" s="19"/>
      <c r="V55" s="19"/>
      <c r="W55" s="19"/>
      <c r="X55" s="19"/>
      <c r="Z55" s="19"/>
      <c r="AA55" s="19"/>
      <c r="AB55" s="19"/>
      <c r="AC55" s="19"/>
      <c r="AD55" s="19"/>
      <c r="AE55" s="19"/>
      <c r="AF55" s="19"/>
    </row>
    <row r="56" spans="2:32" ht="17" customHeight="1" x14ac:dyDescent="0.3">
      <c r="B56" s="19"/>
      <c r="C56" s="19"/>
      <c r="D56" s="19"/>
      <c r="E56" s="19"/>
      <c r="F56" s="19"/>
      <c r="G56" s="19"/>
      <c r="H56" s="19"/>
      <c r="I56" s="210"/>
      <c r="J56" s="19"/>
      <c r="K56" s="19"/>
      <c r="L56" s="19"/>
      <c r="M56" s="19"/>
      <c r="N56" s="19"/>
      <c r="O56" s="19"/>
      <c r="P56" s="19"/>
      <c r="Q56" s="211"/>
      <c r="R56" s="19"/>
      <c r="S56" s="19"/>
      <c r="T56" s="19"/>
      <c r="U56" s="19"/>
      <c r="V56" s="19"/>
      <c r="W56" s="19"/>
      <c r="X56" s="19"/>
      <c r="Z56" s="19"/>
      <c r="AA56" s="19"/>
      <c r="AB56" s="19"/>
      <c r="AC56" s="19"/>
      <c r="AD56" s="19"/>
      <c r="AE56" s="19"/>
      <c r="AF56" s="19"/>
    </row>
    <row r="57" spans="2:32" ht="17" customHeight="1" x14ac:dyDescent="0.3">
      <c r="B57" s="210"/>
      <c r="C57" s="210"/>
      <c r="D57" s="210"/>
      <c r="E57" s="210"/>
      <c r="F57" s="210"/>
      <c r="G57" s="210"/>
      <c r="H57" s="210"/>
      <c r="I57" s="210"/>
      <c r="J57" s="210"/>
      <c r="K57" s="210"/>
      <c r="L57" s="210"/>
      <c r="M57" s="210"/>
      <c r="N57" s="210"/>
      <c r="O57" s="210"/>
      <c r="P57" s="210"/>
      <c r="Q57" s="210"/>
      <c r="R57" s="210"/>
      <c r="S57" s="210"/>
      <c r="T57" s="210"/>
      <c r="U57" s="210"/>
      <c r="V57" s="210"/>
      <c r="W57" s="210"/>
      <c r="X57" s="210"/>
      <c r="Y57" s="211"/>
      <c r="Z57" s="210"/>
      <c r="AA57" s="210"/>
      <c r="AB57" s="210"/>
      <c r="AC57" s="210"/>
      <c r="AD57" s="210"/>
      <c r="AE57" s="210"/>
      <c r="AF57" s="210"/>
    </row>
    <row r="58" spans="2:32" ht="17" customHeight="1" x14ac:dyDescent="0.3">
      <c r="B58" s="571"/>
      <c r="C58" s="571"/>
      <c r="D58" s="571"/>
      <c r="E58" s="571"/>
      <c r="F58" s="571"/>
      <c r="G58" s="571"/>
      <c r="H58" s="571"/>
      <c r="I58" s="210"/>
      <c r="J58" s="571"/>
      <c r="K58" s="571"/>
      <c r="L58" s="571"/>
      <c r="M58" s="571"/>
      <c r="N58" s="571"/>
      <c r="O58" s="571"/>
      <c r="P58" s="571"/>
      <c r="Q58" s="211"/>
      <c r="R58" s="571"/>
      <c r="S58" s="571"/>
      <c r="T58" s="571"/>
      <c r="U58" s="571"/>
      <c r="V58" s="571"/>
      <c r="W58" s="571"/>
      <c r="X58" s="571"/>
      <c r="Z58" s="571"/>
      <c r="AA58" s="571"/>
      <c r="AB58" s="571"/>
      <c r="AC58" s="571"/>
      <c r="AD58" s="571"/>
      <c r="AE58" s="571"/>
      <c r="AF58" s="571"/>
    </row>
    <row r="59" spans="2:32" ht="17" customHeight="1" x14ac:dyDescent="0.3">
      <c r="B59" s="210"/>
      <c r="C59" s="210"/>
      <c r="D59" s="210"/>
      <c r="E59" s="210"/>
      <c r="F59" s="210"/>
      <c r="G59" s="210"/>
      <c r="H59" s="210"/>
      <c r="I59" s="211"/>
      <c r="J59" s="210"/>
      <c r="K59" s="210"/>
      <c r="L59" s="210"/>
      <c r="M59" s="210"/>
      <c r="N59" s="210"/>
      <c r="O59" s="210"/>
      <c r="P59" s="210"/>
      <c r="Q59" s="210"/>
      <c r="R59" s="210"/>
      <c r="S59" s="210"/>
      <c r="T59" s="210"/>
      <c r="U59" s="210"/>
      <c r="V59" s="210"/>
      <c r="W59" s="210"/>
      <c r="X59" s="210"/>
      <c r="Z59" s="210"/>
      <c r="AA59" s="210"/>
      <c r="AB59" s="210"/>
      <c r="AC59" s="210"/>
      <c r="AD59" s="210"/>
      <c r="AE59" s="210"/>
      <c r="AF59" s="210"/>
    </row>
    <row r="60" spans="2:32" ht="17" customHeight="1" x14ac:dyDescent="0.3">
      <c r="B60" s="19"/>
      <c r="C60" s="19"/>
      <c r="D60" s="19"/>
      <c r="E60" s="19"/>
      <c r="F60" s="19"/>
      <c r="G60" s="19"/>
      <c r="H60" s="19"/>
      <c r="I60" s="211"/>
      <c r="J60" s="19"/>
      <c r="K60" s="19"/>
      <c r="L60" s="19"/>
      <c r="M60" s="19"/>
      <c r="N60" s="19"/>
      <c r="O60" s="19"/>
      <c r="P60" s="19"/>
      <c r="Q60" s="210"/>
      <c r="R60" s="19"/>
      <c r="S60" s="19"/>
      <c r="T60" s="19"/>
      <c r="U60" s="19"/>
      <c r="V60" s="19"/>
      <c r="W60" s="19"/>
      <c r="X60" s="19"/>
      <c r="Z60" s="19"/>
      <c r="AA60" s="19"/>
      <c r="AB60" s="19"/>
      <c r="AC60" s="19"/>
      <c r="AD60" s="19"/>
      <c r="AE60" s="19"/>
      <c r="AF60" s="19"/>
    </row>
    <row r="61" spans="2:32" ht="17" customHeight="1" x14ac:dyDescent="0.3">
      <c r="B61" s="19"/>
      <c r="C61" s="19"/>
      <c r="D61" s="19"/>
      <c r="E61" s="19"/>
      <c r="F61" s="19"/>
      <c r="G61" s="19"/>
      <c r="H61" s="19"/>
      <c r="I61" s="211"/>
      <c r="J61" s="19"/>
      <c r="K61" s="19"/>
      <c r="L61" s="19"/>
      <c r="M61" s="19"/>
      <c r="N61" s="19"/>
      <c r="O61" s="19"/>
      <c r="P61" s="19"/>
      <c r="Q61" s="210"/>
      <c r="R61" s="19"/>
      <c r="S61" s="19"/>
      <c r="T61" s="19"/>
      <c r="U61" s="19"/>
      <c r="V61" s="19"/>
      <c r="W61" s="19"/>
      <c r="X61" s="19"/>
      <c r="Z61" s="19"/>
      <c r="AA61" s="19"/>
      <c r="AB61" s="19"/>
      <c r="AC61" s="19"/>
      <c r="AD61" s="19"/>
      <c r="AE61" s="19"/>
      <c r="AF61" s="19"/>
    </row>
    <row r="62" spans="2:32" ht="17" customHeight="1" x14ac:dyDescent="0.3">
      <c r="B62" s="19"/>
      <c r="C62" s="19"/>
      <c r="D62" s="19"/>
      <c r="E62" s="19"/>
      <c r="F62" s="19"/>
      <c r="G62" s="19"/>
      <c r="H62" s="19"/>
      <c r="I62" s="211"/>
      <c r="J62" s="19"/>
      <c r="K62" s="19"/>
      <c r="L62" s="19"/>
      <c r="M62" s="19"/>
      <c r="N62" s="19"/>
      <c r="O62" s="19"/>
      <c r="P62" s="19"/>
      <c r="Q62" s="210"/>
      <c r="R62" s="19"/>
      <c r="S62" s="19"/>
      <c r="T62" s="19"/>
      <c r="U62" s="19"/>
      <c r="V62" s="19"/>
      <c r="W62" s="19"/>
      <c r="X62" s="19"/>
      <c r="Z62" s="19"/>
      <c r="AA62" s="19"/>
      <c r="AB62" s="19"/>
      <c r="AC62" s="19"/>
      <c r="AD62" s="19"/>
      <c r="AE62" s="19"/>
      <c r="AF62" s="19"/>
    </row>
    <row r="63" spans="2:32" ht="17" customHeight="1" x14ac:dyDescent="0.3">
      <c r="B63" s="19"/>
      <c r="C63" s="19"/>
      <c r="D63" s="19"/>
      <c r="E63" s="19"/>
      <c r="F63" s="19"/>
      <c r="G63" s="19"/>
      <c r="H63" s="19"/>
      <c r="I63" s="211"/>
      <c r="J63" s="19"/>
      <c r="K63" s="19"/>
      <c r="L63" s="19"/>
      <c r="M63" s="19"/>
      <c r="N63" s="19"/>
      <c r="O63" s="19"/>
      <c r="P63" s="19"/>
      <c r="Q63" s="210"/>
      <c r="R63" s="19"/>
      <c r="S63" s="19"/>
      <c r="T63" s="19"/>
      <c r="U63" s="19"/>
      <c r="V63" s="19"/>
      <c r="W63" s="19"/>
      <c r="X63" s="19"/>
      <c r="Z63" s="19"/>
      <c r="AA63" s="19"/>
      <c r="AB63" s="19"/>
      <c r="AC63" s="19"/>
      <c r="AD63" s="19"/>
      <c r="AE63" s="19"/>
      <c r="AF63" s="19"/>
    </row>
    <row r="64" spans="2:32" ht="17" customHeight="1" x14ac:dyDescent="0.3">
      <c r="B64" s="19"/>
      <c r="C64" s="19"/>
      <c r="D64" s="19"/>
      <c r="E64" s="19"/>
      <c r="F64" s="19"/>
      <c r="G64" s="19"/>
      <c r="H64" s="19"/>
      <c r="I64" s="211"/>
      <c r="J64" s="19"/>
      <c r="K64" s="19"/>
      <c r="L64" s="19"/>
      <c r="M64" s="19"/>
      <c r="N64" s="19"/>
      <c r="O64" s="19"/>
      <c r="P64" s="19"/>
      <c r="Q64" s="210"/>
      <c r="R64" s="19"/>
      <c r="S64" s="19"/>
      <c r="T64" s="19"/>
      <c r="U64" s="19"/>
      <c r="V64" s="19"/>
      <c r="W64" s="19"/>
      <c r="X64" s="19"/>
      <c r="Z64" s="19"/>
      <c r="AA64" s="19"/>
      <c r="AB64" s="19"/>
      <c r="AC64" s="19"/>
      <c r="AD64" s="19"/>
      <c r="AE64" s="19"/>
      <c r="AF64" s="19"/>
    </row>
    <row r="65" spans="2:32" ht="17" customHeight="1" x14ac:dyDescent="0.3">
      <c r="B65" s="19"/>
      <c r="C65" s="19"/>
      <c r="D65" s="19"/>
      <c r="E65" s="19"/>
      <c r="F65" s="19"/>
      <c r="G65" s="19"/>
      <c r="H65" s="19"/>
      <c r="I65" s="211"/>
      <c r="J65" s="19"/>
      <c r="K65" s="19"/>
      <c r="L65" s="19"/>
      <c r="M65" s="19"/>
      <c r="N65" s="19"/>
      <c r="O65" s="19"/>
      <c r="P65" s="19"/>
      <c r="Q65" s="210"/>
      <c r="R65" s="19"/>
      <c r="S65" s="19"/>
      <c r="T65" s="19"/>
      <c r="U65" s="19"/>
      <c r="V65" s="19"/>
      <c r="W65" s="19"/>
      <c r="X65" s="19"/>
      <c r="Z65" s="19"/>
      <c r="AA65" s="19"/>
      <c r="AB65" s="19"/>
      <c r="AC65" s="19"/>
      <c r="AD65" s="19"/>
      <c r="AE65" s="19"/>
      <c r="AF65" s="19"/>
    </row>
    <row r="66" spans="2:32" ht="17" customHeight="1" x14ac:dyDescent="0.3">
      <c r="B66" s="210"/>
      <c r="C66" s="210"/>
      <c r="D66" s="210"/>
      <c r="E66" s="210"/>
      <c r="F66" s="210"/>
      <c r="G66" s="210"/>
      <c r="H66" s="210"/>
      <c r="I66" s="210"/>
      <c r="J66" s="210"/>
      <c r="K66" s="210"/>
      <c r="L66" s="210"/>
      <c r="M66" s="210"/>
      <c r="N66" s="210"/>
      <c r="O66" s="210"/>
      <c r="P66" s="210"/>
      <c r="Q66" s="210"/>
      <c r="R66" s="210"/>
      <c r="S66" s="210"/>
      <c r="T66" s="210"/>
      <c r="U66" s="210"/>
      <c r="V66" s="210"/>
      <c r="W66" s="210"/>
      <c r="X66" s="210"/>
      <c r="Y66" s="211"/>
      <c r="Z66" s="210"/>
      <c r="AA66" s="210"/>
      <c r="AB66" s="210"/>
      <c r="AC66" s="210"/>
      <c r="AD66" s="210"/>
      <c r="AE66" s="210"/>
      <c r="AF66" s="210"/>
    </row>
    <row r="67" spans="2:32" ht="17" customHeight="1" x14ac:dyDescent="0.3">
      <c r="B67" s="571"/>
      <c r="C67" s="571"/>
      <c r="D67" s="571"/>
      <c r="E67" s="571"/>
      <c r="F67" s="571"/>
      <c r="G67" s="571"/>
      <c r="H67" s="571"/>
      <c r="I67" s="210"/>
      <c r="J67" s="571"/>
      <c r="K67" s="571"/>
      <c r="L67" s="571"/>
      <c r="M67" s="571"/>
      <c r="N67" s="571"/>
      <c r="O67" s="571"/>
      <c r="P67" s="571"/>
      <c r="Q67" s="211"/>
      <c r="R67" s="572"/>
      <c r="S67" s="572"/>
      <c r="T67" s="572"/>
      <c r="U67" s="572"/>
      <c r="V67" s="572"/>
      <c r="W67" s="572"/>
      <c r="X67" s="572"/>
      <c r="Z67" s="571"/>
      <c r="AA67" s="571"/>
      <c r="AB67" s="571"/>
      <c r="AC67" s="571"/>
      <c r="AD67" s="571"/>
      <c r="AE67" s="571"/>
      <c r="AF67" s="571"/>
    </row>
    <row r="68" spans="2:32" ht="17" customHeight="1" x14ac:dyDescent="0.3">
      <c r="B68" s="210"/>
      <c r="C68" s="210"/>
      <c r="D68" s="210"/>
      <c r="E68" s="210"/>
      <c r="F68" s="210"/>
      <c r="G68" s="210"/>
      <c r="H68" s="210"/>
      <c r="I68" s="210"/>
      <c r="J68" s="210"/>
      <c r="K68" s="210"/>
      <c r="L68" s="210"/>
      <c r="M68" s="210"/>
      <c r="N68" s="210"/>
      <c r="O68" s="210"/>
      <c r="P68" s="210"/>
      <c r="Q68" s="210"/>
      <c r="R68" s="218"/>
      <c r="S68" s="218"/>
      <c r="T68" s="218"/>
      <c r="U68" s="218"/>
      <c r="V68" s="218"/>
      <c r="W68" s="218"/>
      <c r="X68" s="218"/>
      <c r="Z68" s="210"/>
      <c r="AA68" s="210"/>
      <c r="AB68" s="210"/>
      <c r="AC68" s="210"/>
      <c r="AD68" s="210"/>
      <c r="AE68" s="210"/>
      <c r="AF68" s="210"/>
    </row>
    <row r="69" spans="2:32" ht="17" customHeight="1" x14ac:dyDescent="0.3">
      <c r="B69" s="19"/>
      <c r="C69" s="19"/>
      <c r="D69" s="19"/>
      <c r="E69" s="19"/>
      <c r="F69" s="19"/>
      <c r="G69" s="19"/>
      <c r="H69" s="19"/>
      <c r="I69" s="210"/>
      <c r="J69" s="19"/>
      <c r="K69" s="19"/>
      <c r="L69" s="19"/>
      <c r="M69" s="19"/>
      <c r="N69" s="19"/>
      <c r="O69" s="19"/>
      <c r="P69" s="19"/>
      <c r="Q69" s="210"/>
      <c r="R69" s="19"/>
      <c r="S69" s="19"/>
      <c r="T69" s="19"/>
      <c r="U69" s="19"/>
      <c r="V69" s="19"/>
      <c r="W69" s="19"/>
      <c r="X69" s="19"/>
      <c r="Z69" s="19"/>
      <c r="AA69" s="19"/>
      <c r="AB69" s="19"/>
      <c r="AC69" s="19"/>
      <c r="AD69" s="19"/>
      <c r="AE69" s="19"/>
      <c r="AF69" s="19"/>
    </row>
    <row r="70" spans="2:32" ht="17" customHeight="1" x14ac:dyDescent="0.3">
      <c r="B70" s="19"/>
      <c r="C70" s="19"/>
      <c r="D70" s="19"/>
      <c r="E70" s="19"/>
      <c r="F70" s="19"/>
      <c r="G70" s="19"/>
      <c r="H70" s="19"/>
      <c r="I70" s="210"/>
      <c r="J70" s="19"/>
      <c r="K70" s="19"/>
      <c r="L70" s="19"/>
      <c r="M70" s="19"/>
      <c r="N70" s="19"/>
      <c r="O70" s="19"/>
      <c r="P70" s="19"/>
      <c r="Q70" s="210"/>
      <c r="R70" s="19"/>
      <c r="S70" s="19"/>
      <c r="T70" s="19"/>
      <c r="U70" s="19"/>
      <c r="V70" s="19"/>
      <c r="W70" s="19"/>
      <c r="X70" s="19"/>
      <c r="Z70" s="19"/>
      <c r="AA70" s="19"/>
      <c r="AB70" s="19"/>
      <c r="AC70" s="19"/>
      <c r="AD70" s="19"/>
      <c r="AE70" s="19"/>
      <c r="AF70" s="19"/>
    </row>
    <row r="71" spans="2:32" ht="17" customHeight="1" x14ac:dyDescent="0.3">
      <c r="B71" s="19"/>
      <c r="C71" s="19"/>
      <c r="D71" s="19"/>
      <c r="E71" s="19"/>
      <c r="F71" s="19"/>
      <c r="G71" s="19"/>
      <c r="H71" s="19"/>
      <c r="I71" s="210"/>
      <c r="J71" s="19"/>
      <c r="K71" s="19"/>
      <c r="L71" s="19"/>
      <c r="M71" s="19"/>
      <c r="N71" s="19"/>
      <c r="O71" s="19"/>
      <c r="P71" s="19"/>
      <c r="Q71" s="210"/>
      <c r="R71" s="19"/>
      <c r="S71" s="19"/>
      <c r="T71" s="19"/>
      <c r="U71" s="19"/>
      <c r="V71" s="19"/>
      <c r="W71" s="19"/>
      <c r="X71" s="19"/>
      <c r="Z71" s="19"/>
      <c r="AA71" s="19"/>
      <c r="AB71" s="19"/>
      <c r="AC71" s="19"/>
      <c r="AD71" s="19"/>
      <c r="AE71" s="19"/>
      <c r="AF71" s="19"/>
    </row>
    <row r="72" spans="2:32" ht="17" customHeight="1" x14ac:dyDescent="0.3">
      <c r="B72" s="19"/>
      <c r="C72" s="19"/>
      <c r="D72" s="19"/>
      <c r="E72" s="19"/>
      <c r="F72" s="19"/>
      <c r="G72" s="19"/>
      <c r="H72" s="19"/>
      <c r="I72" s="210"/>
      <c r="J72" s="19"/>
      <c r="K72" s="19"/>
      <c r="L72" s="19"/>
      <c r="M72" s="19"/>
      <c r="N72" s="19"/>
      <c r="O72" s="19"/>
      <c r="P72" s="19"/>
      <c r="Q72" s="210"/>
      <c r="R72" s="19"/>
      <c r="S72" s="19"/>
      <c r="T72" s="19"/>
      <c r="U72" s="19"/>
      <c r="V72" s="19"/>
      <c r="W72" s="19"/>
      <c r="X72" s="19"/>
      <c r="Z72" s="19"/>
      <c r="AA72" s="19"/>
      <c r="AB72" s="19"/>
      <c r="AC72" s="19"/>
      <c r="AD72" s="19"/>
      <c r="AE72" s="19"/>
      <c r="AF72" s="19"/>
    </row>
    <row r="73" spans="2:32" ht="17" customHeight="1" x14ac:dyDescent="0.3">
      <c r="B73" s="19"/>
      <c r="C73" s="19"/>
      <c r="D73" s="19"/>
      <c r="E73" s="19"/>
      <c r="F73" s="19"/>
      <c r="G73" s="19"/>
      <c r="H73" s="19"/>
      <c r="I73" s="210"/>
      <c r="J73" s="19"/>
      <c r="K73" s="19"/>
      <c r="L73" s="19"/>
      <c r="M73" s="19"/>
      <c r="N73" s="19"/>
      <c r="O73" s="19"/>
      <c r="P73" s="19"/>
      <c r="Q73" s="210"/>
      <c r="R73" s="19"/>
      <c r="S73" s="19"/>
      <c r="T73" s="19"/>
      <c r="U73" s="19"/>
      <c r="V73" s="19"/>
      <c r="W73" s="19"/>
      <c r="X73" s="19"/>
      <c r="Z73" s="19"/>
      <c r="AA73" s="19"/>
      <c r="AB73" s="19"/>
      <c r="AC73" s="19"/>
      <c r="AD73" s="19"/>
      <c r="AE73" s="19"/>
      <c r="AF73" s="19"/>
    </row>
    <row r="74" spans="2:32" ht="17" customHeight="1" x14ac:dyDescent="0.3">
      <c r="B74" s="19"/>
      <c r="C74" s="19"/>
      <c r="D74" s="19"/>
      <c r="E74" s="19"/>
      <c r="F74" s="19"/>
      <c r="G74" s="19"/>
      <c r="H74" s="19"/>
      <c r="I74" s="210"/>
      <c r="J74" s="19"/>
      <c r="K74" s="19"/>
      <c r="L74" s="19"/>
      <c r="M74" s="19"/>
      <c r="N74" s="19"/>
      <c r="O74" s="19"/>
      <c r="P74" s="19"/>
      <c r="Q74" s="210"/>
      <c r="R74" s="19"/>
      <c r="S74" s="19"/>
      <c r="T74" s="19"/>
      <c r="U74" s="19"/>
      <c r="V74" s="19"/>
      <c r="W74" s="219"/>
      <c r="X74" s="219"/>
      <c r="Z74" s="19"/>
      <c r="AA74" s="19"/>
      <c r="AB74" s="19"/>
      <c r="AC74" s="19"/>
      <c r="AD74" s="19"/>
      <c r="AE74" s="19"/>
      <c r="AF74" s="19"/>
    </row>
    <row r="75" spans="2:32" ht="17" customHeight="1" x14ac:dyDescent="0.3"/>
    <row r="76" spans="2:32" ht="17" customHeight="1" x14ac:dyDescent="0.3"/>
    <row r="77" spans="2:32" ht="17" customHeight="1" x14ac:dyDescent="0.3"/>
    <row r="78" spans="2:32" ht="17" customHeight="1" x14ac:dyDescent="0.3"/>
    <row r="79" spans="2:32" ht="17" customHeight="1" x14ac:dyDescent="0.3"/>
    <row r="80" spans="2:32" ht="17" customHeight="1" x14ac:dyDescent="0.3"/>
    <row r="81" ht="17" customHeight="1" x14ac:dyDescent="0.3"/>
    <row r="82" ht="17" customHeight="1" x14ac:dyDescent="0.3"/>
    <row r="83" ht="17" customHeight="1" x14ac:dyDescent="0.3"/>
    <row r="84" ht="17" customHeight="1" x14ac:dyDescent="0.3"/>
    <row r="85" ht="17" customHeight="1" x14ac:dyDescent="0.3"/>
    <row r="86" ht="17" customHeight="1" x14ac:dyDescent="0.3"/>
    <row r="87" ht="17" customHeight="1" x14ac:dyDescent="0.3"/>
    <row r="88" ht="17" customHeight="1" x14ac:dyDescent="0.3"/>
    <row r="89" ht="17" customHeight="1" x14ac:dyDescent="0.3"/>
    <row r="90" ht="17" customHeight="1" x14ac:dyDescent="0.3"/>
    <row r="91" ht="17" customHeight="1" x14ac:dyDescent="0.3"/>
    <row r="92" ht="17" customHeight="1" x14ac:dyDescent="0.3"/>
    <row r="93" ht="17" customHeight="1" x14ac:dyDescent="0.3"/>
    <row r="94" ht="17" customHeight="1" x14ac:dyDescent="0.3"/>
    <row r="95" ht="17" customHeight="1" x14ac:dyDescent="0.3"/>
    <row r="96" ht="17" customHeight="1" x14ac:dyDescent="0.3"/>
    <row r="97" ht="17" customHeight="1" x14ac:dyDescent="0.3"/>
    <row r="98" ht="17" customHeight="1" x14ac:dyDescent="0.3"/>
    <row r="99" ht="17" customHeight="1" x14ac:dyDescent="0.3"/>
    <row r="100" ht="17" customHeight="1" x14ac:dyDescent="0.3"/>
    <row r="101" ht="17" customHeight="1" x14ac:dyDescent="0.3"/>
    <row r="102" ht="17" customHeight="1" x14ac:dyDescent="0.3"/>
    <row r="103" ht="17" customHeight="1" x14ac:dyDescent="0.3"/>
    <row r="104" ht="17" customHeight="1" x14ac:dyDescent="0.3"/>
    <row r="105" ht="17" customHeight="1" x14ac:dyDescent="0.3"/>
    <row r="106" ht="17" customHeight="1" x14ac:dyDescent="0.3"/>
    <row r="107" ht="17" customHeight="1" x14ac:dyDescent="0.3"/>
    <row r="108" ht="17" customHeight="1" x14ac:dyDescent="0.3"/>
    <row r="109" ht="17" customHeight="1" x14ac:dyDescent="0.3"/>
    <row r="110" ht="17" customHeight="1" x14ac:dyDescent="0.3"/>
    <row r="111" ht="17" customHeight="1" x14ac:dyDescent="0.3"/>
    <row r="112" ht="17" customHeight="1" x14ac:dyDescent="0.3"/>
    <row r="113" ht="17" customHeight="1" x14ac:dyDescent="0.3"/>
    <row r="114" ht="17" customHeight="1" x14ac:dyDescent="0.3"/>
    <row r="115" ht="17" customHeight="1" x14ac:dyDescent="0.3"/>
    <row r="116" ht="17" customHeight="1" x14ac:dyDescent="0.3"/>
    <row r="117" ht="17" customHeight="1" x14ac:dyDescent="0.3"/>
    <row r="118" ht="17" customHeight="1" x14ac:dyDescent="0.3"/>
    <row r="119" ht="17" customHeight="1" x14ac:dyDescent="0.3"/>
    <row r="120" ht="17" customHeight="1" x14ac:dyDescent="0.3"/>
    <row r="121" ht="17" customHeight="1" x14ac:dyDescent="0.3"/>
    <row r="122" ht="17" customHeight="1" x14ac:dyDescent="0.3"/>
    <row r="123" ht="17" customHeight="1" x14ac:dyDescent="0.3"/>
    <row r="124" ht="17" customHeight="1" x14ac:dyDescent="0.3"/>
    <row r="125" ht="17" customHeight="1" x14ac:dyDescent="0.3"/>
    <row r="126" ht="17" customHeight="1" x14ac:dyDescent="0.3"/>
    <row r="127" ht="17" customHeight="1" x14ac:dyDescent="0.3"/>
    <row r="128" ht="17" customHeight="1" x14ac:dyDescent="0.3"/>
    <row r="129" ht="17" customHeight="1" x14ac:dyDescent="0.3"/>
    <row r="130" ht="17" customHeight="1" x14ac:dyDescent="0.3"/>
    <row r="131" ht="17" customHeight="1" x14ac:dyDescent="0.3"/>
    <row r="132" ht="17" customHeight="1" x14ac:dyDescent="0.3"/>
    <row r="133" ht="17" customHeight="1" x14ac:dyDescent="0.3"/>
    <row r="134" ht="17" customHeight="1" x14ac:dyDescent="0.3"/>
    <row r="135" ht="17" customHeight="1" x14ac:dyDescent="0.3"/>
    <row r="136" ht="17" customHeight="1" x14ac:dyDescent="0.3"/>
    <row r="137" ht="17" customHeight="1" x14ac:dyDescent="0.3"/>
    <row r="138" ht="17" customHeight="1" x14ac:dyDescent="0.3"/>
    <row r="139" ht="17" customHeight="1" x14ac:dyDescent="0.3"/>
    <row r="140" ht="17" customHeight="1" x14ac:dyDescent="0.3"/>
    <row r="141" ht="17" customHeight="1" x14ac:dyDescent="0.3"/>
    <row r="142" ht="17" customHeight="1" x14ac:dyDescent="0.3"/>
    <row r="143" ht="17" customHeight="1" x14ac:dyDescent="0.3"/>
    <row r="144" ht="17" customHeight="1" x14ac:dyDescent="0.3"/>
    <row r="145" ht="17" customHeight="1" x14ac:dyDescent="0.3"/>
    <row r="146" ht="17" customHeight="1" x14ac:dyDescent="0.3"/>
    <row r="147" ht="17" customHeight="1" x14ac:dyDescent="0.3"/>
    <row r="148" ht="17" customHeight="1" x14ac:dyDescent="0.3"/>
    <row r="149" ht="17" customHeight="1" x14ac:dyDescent="0.3"/>
    <row r="150" ht="17" customHeight="1" x14ac:dyDescent="0.3"/>
    <row r="151" ht="17" customHeight="1" x14ac:dyDescent="0.3"/>
    <row r="152" ht="17" customHeight="1" x14ac:dyDescent="0.3"/>
    <row r="153" ht="17" customHeight="1" x14ac:dyDescent="0.3"/>
    <row r="154" ht="17" customHeight="1" x14ac:dyDescent="0.3"/>
    <row r="155" ht="17" customHeight="1" x14ac:dyDescent="0.3"/>
    <row r="156" ht="17" customHeight="1" x14ac:dyDescent="0.3"/>
    <row r="157" ht="17" customHeight="1" x14ac:dyDescent="0.3"/>
    <row r="158" ht="17" customHeight="1" x14ac:dyDescent="0.3"/>
    <row r="159" ht="17" customHeight="1" x14ac:dyDescent="0.3"/>
    <row r="160" ht="17" customHeight="1" x14ac:dyDescent="0.3"/>
    <row r="161" ht="17" customHeight="1" x14ac:dyDescent="0.3"/>
    <row r="162" ht="17" customHeight="1" x14ac:dyDescent="0.3"/>
    <row r="163" ht="17" customHeight="1" x14ac:dyDescent="0.3"/>
    <row r="164" ht="17" customHeight="1" x14ac:dyDescent="0.3"/>
    <row r="165" ht="17" customHeight="1" x14ac:dyDescent="0.3"/>
    <row r="166" ht="17" customHeight="1" x14ac:dyDescent="0.3"/>
    <row r="167" ht="17" customHeight="1" x14ac:dyDescent="0.3"/>
    <row r="168" ht="17" customHeight="1" x14ac:dyDescent="0.3"/>
    <row r="169" ht="17" customHeight="1" x14ac:dyDescent="0.3"/>
    <row r="170" ht="17" customHeight="1" x14ac:dyDescent="0.3"/>
    <row r="171" ht="17" customHeight="1" x14ac:dyDescent="0.3"/>
    <row r="172" ht="17" customHeight="1" x14ac:dyDescent="0.3"/>
    <row r="173" ht="17" customHeight="1" x14ac:dyDescent="0.3"/>
    <row r="174" ht="17" customHeight="1" x14ac:dyDescent="0.3"/>
    <row r="175" ht="17" customHeight="1" x14ac:dyDescent="0.3"/>
    <row r="176" ht="17" customHeight="1" x14ac:dyDescent="0.3"/>
    <row r="177" ht="17" customHeight="1" x14ac:dyDescent="0.3"/>
    <row r="178" ht="17" customHeight="1" x14ac:dyDescent="0.3"/>
    <row r="179" ht="17" customHeight="1" x14ac:dyDescent="0.3"/>
    <row r="180" ht="17" customHeight="1" x14ac:dyDescent="0.3"/>
    <row r="181" ht="17" customHeight="1" x14ac:dyDescent="0.3"/>
    <row r="182" ht="17" customHeight="1" x14ac:dyDescent="0.3"/>
    <row r="183" ht="17" customHeight="1" x14ac:dyDescent="0.3"/>
    <row r="184" ht="17" customHeight="1" x14ac:dyDescent="0.3"/>
    <row r="185" ht="17" customHeight="1" x14ac:dyDescent="0.3"/>
    <row r="186" ht="17" customHeight="1" x14ac:dyDescent="0.3"/>
    <row r="187" ht="17" customHeight="1" x14ac:dyDescent="0.3"/>
    <row r="188" ht="17" customHeight="1" x14ac:dyDescent="0.3"/>
    <row r="189" ht="17" customHeight="1" x14ac:dyDescent="0.3"/>
    <row r="190" ht="17" customHeight="1" x14ac:dyDescent="0.3"/>
    <row r="191" ht="17" customHeight="1" x14ac:dyDescent="0.3"/>
    <row r="192" ht="17" customHeight="1" x14ac:dyDescent="0.3"/>
    <row r="193" ht="17" customHeight="1" x14ac:dyDescent="0.3"/>
    <row r="194" ht="17" customHeight="1" x14ac:dyDescent="0.3"/>
    <row r="195" ht="17" customHeight="1" x14ac:dyDescent="0.3"/>
    <row r="196" ht="17" customHeight="1" x14ac:dyDescent="0.3"/>
    <row r="197" ht="17" customHeight="1" x14ac:dyDescent="0.3"/>
    <row r="198" ht="17" customHeight="1" x14ac:dyDescent="0.3"/>
    <row r="199" ht="17" customHeight="1" x14ac:dyDescent="0.3"/>
    <row r="200" ht="17" customHeight="1" x14ac:dyDescent="0.3"/>
    <row r="201" ht="17" customHeight="1" x14ac:dyDescent="0.3"/>
    <row r="202" ht="17" customHeight="1" x14ac:dyDescent="0.3"/>
    <row r="203" ht="17" customHeight="1" x14ac:dyDescent="0.3"/>
    <row r="204" ht="17" customHeight="1" x14ac:dyDescent="0.3"/>
    <row r="205" ht="17" customHeight="1" x14ac:dyDescent="0.3"/>
    <row r="206" ht="17" customHeight="1" x14ac:dyDescent="0.3"/>
    <row r="207" ht="17" customHeight="1" x14ac:dyDescent="0.3"/>
    <row r="208" ht="17" customHeight="1" x14ac:dyDescent="0.3"/>
    <row r="209" ht="17" customHeight="1" x14ac:dyDescent="0.3"/>
    <row r="210" ht="17" customHeight="1" x14ac:dyDescent="0.3"/>
    <row r="211" ht="17" customHeight="1" x14ac:dyDescent="0.3"/>
    <row r="212" ht="17" customHeight="1" x14ac:dyDescent="0.3"/>
    <row r="213" ht="17" customHeight="1" x14ac:dyDescent="0.3"/>
    <row r="214" ht="17" customHeight="1" x14ac:dyDescent="0.3"/>
    <row r="215" ht="17" customHeight="1" x14ac:dyDescent="0.3"/>
    <row r="216" ht="17" customHeight="1" x14ac:dyDescent="0.3"/>
    <row r="217" ht="17" customHeight="1" x14ac:dyDescent="0.3"/>
    <row r="218" ht="17" customHeight="1" x14ac:dyDescent="0.3"/>
    <row r="219" ht="17" customHeight="1" x14ac:dyDescent="0.3"/>
    <row r="220" ht="17" customHeight="1" x14ac:dyDescent="0.3"/>
    <row r="221" ht="17" customHeight="1" x14ac:dyDescent="0.3"/>
    <row r="222" ht="17" customHeight="1" x14ac:dyDescent="0.3"/>
    <row r="223" ht="17" customHeight="1" x14ac:dyDescent="0.3"/>
    <row r="224" ht="17" customHeight="1" x14ac:dyDescent="0.3"/>
    <row r="225" ht="17" customHeight="1" x14ac:dyDescent="0.3"/>
    <row r="226" ht="17" customHeight="1" x14ac:dyDescent="0.3"/>
    <row r="227" ht="17" customHeight="1" x14ac:dyDescent="0.3"/>
    <row r="228" ht="17" customHeight="1" x14ac:dyDescent="0.3"/>
    <row r="229" ht="17" customHeight="1" x14ac:dyDescent="0.3"/>
    <row r="230" ht="17" customHeight="1" x14ac:dyDescent="0.3"/>
    <row r="231" ht="17" customHeight="1" x14ac:dyDescent="0.3"/>
    <row r="232" ht="17" customHeight="1" x14ac:dyDescent="0.3"/>
    <row r="233" ht="17" customHeight="1" x14ac:dyDescent="0.3"/>
    <row r="234" ht="17" customHeight="1" x14ac:dyDescent="0.3"/>
    <row r="235" ht="17" customHeight="1" x14ac:dyDescent="0.3"/>
    <row r="236" ht="17" customHeight="1" x14ac:dyDescent="0.3"/>
    <row r="237" ht="17" customHeight="1" x14ac:dyDescent="0.3"/>
    <row r="238" ht="17" customHeight="1" x14ac:dyDescent="0.3"/>
    <row r="239" ht="17" customHeight="1" x14ac:dyDescent="0.3"/>
    <row r="240" ht="17" customHeight="1" x14ac:dyDescent="0.3"/>
    <row r="241" ht="17" customHeight="1" x14ac:dyDescent="0.3"/>
    <row r="242" ht="17" customHeight="1" x14ac:dyDescent="0.3"/>
    <row r="243" ht="17" customHeight="1" x14ac:dyDescent="0.3"/>
    <row r="244" ht="17" customHeight="1" x14ac:dyDescent="0.3"/>
    <row r="245" ht="17" customHeight="1" x14ac:dyDescent="0.3"/>
    <row r="246" ht="17" customHeight="1" x14ac:dyDescent="0.3"/>
    <row r="247" ht="17" customHeight="1" x14ac:dyDescent="0.3"/>
    <row r="248" ht="17" customHeight="1" x14ac:dyDescent="0.3"/>
    <row r="249" ht="17" customHeight="1" x14ac:dyDescent="0.3"/>
    <row r="250" ht="17" customHeight="1" x14ac:dyDescent="0.3"/>
    <row r="251" ht="17" customHeight="1" x14ac:dyDescent="0.3"/>
    <row r="252" ht="17" customHeight="1" x14ac:dyDescent="0.3"/>
    <row r="253" ht="17" customHeight="1" x14ac:dyDescent="0.3"/>
    <row r="254" ht="17" customHeight="1" x14ac:dyDescent="0.3"/>
    <row r="255" ht="17" customHeight="1" x14ac:dyDescent="0.3"/>
    <row r="256" ht="17" customHeight="1" x14ac:dyDescent="0.3"/>
    <row r="257" ht="17" customHeight="1" x14ac:dyDescent="0.3"/>
    <row r="258" ht="17" customHeight="1" x14ac:dyDescent="0.3"/>
    <row r="259" ht="17" customHeight="1" x14ac:dyDescent="0.3"/>
    <row r="260" ht="17" customHeight="1" x14ac:dyDescent="0.3"/>
    <row r="261" ht="17" customHeight="1" x14ac:dyDescent="0.3"/>
  </sheetData>
  <sheetProtection formatCells="0" formatColumns="0" formatRows="0" insertColumns="0" insertRows="0" deleteColumns="0" deleteRows="0" sort="0" autoFilter="0" pivotTables="0"/>
  <mergeCells count="30">
    <mergeCell ref="D43:F43"/>
    <mergeCell ref="L43:N43"/>
    <mergeCell ref="T43:V43"/>
    <mergeCell ref="AB43:AD43"/>
    <mergeCell ref="B2:AF9"/>
    <mergeCell ref="B11:H11"/>
    <mergeCell ref="J11:P11"/>
    <mergeCell ref="R11:X11"/>
    <mergeCell ref="Z11:AF11"/>
    <mergeCell ref="B23:H23"/>
    <mergeCell ref="J23:P23"/>
    <mergeCell ref="R23:X23"/>
    <mergeCell ref="Z23:AF23"/>
    <mergeCell ref="AL27:AR27"/>
    <mergeCell ref="B33:H33"/>
    <mergeCell ref="J33:P33"/>
    <mergeCell ref="R33:X33"/>
    <mergeCell ref="Z33:AF33"/>
    <mergeCell ref="B67:H67"/>
    <mergeCell ref="J67:P67"/>
    <mergeCell ref="R67:X67"/>
    <mergeCell ref="Z67:AF67"/>
    <mergeCell ref="B49:H49"/>
    <mergeCell ref="J49:P49"/>
    <mergeCell ref="R49:X49"/>
    <mergeCell ref="Z49:AF49"/>
    <mergeCell ref="B58:H58"/>
    <mergeCell ref="J58:P58"/>
    <mergeCell ref="R58:X58"/>
    <mergeCell ref="Z58:AF58"/>
  </mergeCells>
  <conditionalFormatting sqref="B13">
    <cfRule type="expression" dxfId="458" priority="159" stopIfTrue="1">
      <formula>MATCH(DATE($O$21,$P$21,B13),Holiday,0)</formula>
    </cfRule>
    <cfRule type="expression" dxfId="457" priority="158" stopIfTrue="1">
      <formula>MATCH(DATE($O$21,$P$21,B13),Event,0)</formula>
    </cfRule>
    <cfRule type="expression" dxfId="456" priority="157" stopIfTrue="1">
      <formula>MATCH(DATE($O$21,$P$21,B13),Courses,0)</formula>
    </cfRule>
  </conditionalFormatting>
  <conditionalFormatting sqref="B18:B22 B56">
    <cfRule type="expression" dxfId="455" priority="304" stopIfTrue="1">
      <formula>MATCH(DATE($G$21,$H$21,B18),Courses,0)</formula>
    </cfRule>
    <cfRule type="expression" dxfId="454" priority="305" stopIfTrue="1">
      <formula>MATCH(DATE($G$21,$H$21,B18),Event,0)</formula>
    </cfRule>
    <cfRule type="expression" dxfId="453" priority="306" stopIfTrue="1">
      <formula>MATCH(DATE($G$21,$H$21,B18),Holiday,0)</formula>
    </cfRule>
  </conditionalFormatting>
  <conditionalFormatting sqref="B31">
    <cfRule type="expression" dxfId="452" priority="217" stopIfTrue="1">
      <formula>MATCH(DATE($W$31,$X$31,B31),Courses,0)</formula>
    </cfRule>
    <cfRule type="expression" dxfId="451" priority="219" stopIfTrue="1">
      <formula>MATCH(DATE($W$31,$X$31,B31),Holiday,0)</formula>
    </cfRule>
    <cfRule type="expression" dxfId="450" priority="218" stopIfTrue="1">
      <formula>MATCH(DATE($W$31,$X$31,B31),Event,0)</formula>
    </cfRule>
  </conditionalFormatting>
  <conditionalFormatting sqref="B36:B39">
    <cfRule type="expression" dxfId="449" priority="135" stopIfTrue="1">
      <formula>MATCH(DATE($G$41,$H$41,B36),Holiday,0)</formula>
    </cfRule>
    <cfRule type="expression" dxfId="448" priority="134" stopIfTrue="1">
      <formula>MATCH(DATE($G$41,$H$41,B36),Event,0)</formula>
    </cfRule>
    <cfRule type="expression" dxfId="447" priority="133" stopIfTrue="1">
      <formula>MATCH(DATE($G$41,$H$41,B36),Courses,0)</formula>
    </cfRule>
  </conditionalFormatting>
  <conditionalFormatting sqref="B70 H70 B71:H73">
    <cfRule type="expression" dxfId="446" priority="280" stopIfTrue="1">
      <formula>MATCH(DATE($G$41,$H$41,B70),Courses,0)</formula>
    </cfRule>
    <cfRule type="expression" dxfId="445" priority="281" stopIfTrue="1">
      <formula>MATCH(DATE($G$41,$H$41,B70),Event,0)</formula>
    </cfRule>
    <cfRule type="expression" dxfId="444" priority="282" stopIfTrue="1">
      <formula>MATCH(DATE($G$41,$H$41,B70),Holiday,0)</formula>
    </cfRule>
  </conditionalFormatting>
  <conditionalFormatting sqref="B25:G25 B27:B30 B60:H63 B64 H64 B65:C65">
    <cfRule type="expression" dxfId="443" priority="295" stopIfTrue="1">
      <formula>MATCH(DATE($G$31,$H$31,B25),Courses,0)</formula>
    </cfRule>
    <cfRule type="expression" dxfId="442" priority="296" stopIfTrue="1">
      <formula>MATCH(DATE($G$31,$H$31,B25),Event,0)</formula>
    </cfRule>
    <cfRule type="expression" dxfId="441" priority="297" stopIfTrue="1">
      <formula>MATCH(DATE($G$31,$H$31,B25),Holiday,0)</formula>
    </cfRule>
  </conditionalFormatting>
  <conditionalFormatting sqref="B26:G26">
    <cfRule type="expression" dxfId="440" priority="226" stopIfTrue="1">
      <formula>MATCH(DATE($O$21,$P$21,B26),Courses,0)</formula>
    </cfRule>
    <cfRule type="expression" dxfId="439" priority="227" stopIfTrue="1">
      <formula>MATCH(DATE($O$21,$P$21,B26),Event,0)</formula>
    </cfRule>
    <cfRule type="expression" dxfId="438" priority="228" stopIfTrue="1">
      <formula>MATCH(DATE($O$21,$P$21,B26),Holiday,0)</formula>
    </cfRule>
  </conditionalFormatting>
  <conditionalFormatting sqref="C31">
    <cfRule type="expression" dxfId="437" priority="216" stopIfTrue="1">
      <formula>MATCH(DATE($W$31,$X$31,C31),Holiday,0)</formula>
    </cfRule>
    <cfRule type="expression" dxfId="436" priority="215" stopIfTrue="1">
      <formula>MATCH(DATE($W$31,$X$31,C31),Event,0)</formula>
    </cfRule>
    <cfRule type="expression" dxfId="435" priority="214" stopIfTrue="1">
      <formula>MATCH(DATE($W$31,$X$31,C31),Courses,0)</formula>
    </cfRule>
  </conditionalFormatting>
  <conditionalFormatting sqref="C40:D40">
    <cfRule type="expression" dxfId="434" priority="115" stopIfTrue="1">
      <formula>MATCH(DATE($O$30,$P$31,C40),Courses,0)</formula>
    </cfRule>
    <cfRule type="expression" dxfId="433" priority="116" stopIfTrue="1">
      <formula>MATCH(DATE($O$30,$P$31,C40),Event,0)</formula>
    </cfRule>
    <cfRule type="expression" dxfId="432" priority="117" stopIfTrue="1">
      <formula>MATCH(DATE($O$30,$P$31,C40),Holiday,0)</formula>
    </cfRule>
  </conditionalFormatting>
  <conditionalFormatting sqref="C21:F21">
    <cfRule type="expression" dxfId="431" priority="162" stopIfTrue="1">
      <formula>MATCH(DATE($G$21,$H$21,C21),Holiday,0)</formula>
    </cfRule>
    <cfRule type="expression" dxfId="430" priority="161" stopIfTrue="1">
      <formula>MATCH(DATE($G$21,$H$21,C21),Event,0)</formula>
    </cfRule>
    <cfRule type="expression" dxfId="429" priority="160" stopIfTrue="1">
      <formula>MATCH(DATE($G$21,$H$21,C21),Courses,0)</formula>
    </cfRule>
  </conditionalFormatting>
  <conditionalFormatting sqref="C13:G20">
    <cfRule type="expression" dxfId="428" priority="99" stopIfTrue="1">
      <formula>MATCH(DATE($G$21,$H$21,C13),Holiday,0)</formula>
    </cfRule>
    <cfRule type="expression" dxfId="427" priority="98" stopIfTrue="1">
      <formula>MATCH(DATE($G$21,$H$21,C13),Event,0)</formula>
    </cfRule>
    <cfRule type="expression" dxfId="426" priority="97" stopIfTrue="1">
      <formula>MATCH(DATE($G$21,$H$21,C13),Courses,0)</formula>
    </cfRule>
  </conditionalFormatting>
  <conditionalFormatting sqref="C27:G29">
    <cfRule type="expression" dxfId="425" priority="28" stopIfTrue="1">
      <formula>MATCH(DATE($O$30,$P$31,C27),Courses,0)</formula>
    </cfRule>
    <cfRule type="expression" dxfId="424" priority="29" stopIfTrue="1">
      <formula>MATCH(DATE($O$30,$P$31,C27),Event,0)</formula>
    </cfRule>
    <cfRule type="expression" dxfId="423" priority="30" stopIfTrue="1">
      <formula>MATCH(DATE($O$30,$P$31,C27),Holiday,0)</formula>
    </cfRule>
  </conditionalFormatting>
  <conditionalFormatting sqref="C30:G30">
    <cfRule type="expression" dxfId="422" priority="112" stopIfTrue="1">
      <formula>MATCH(DATE($AE$21,$AF$21,C30),Courses,0)</formula>
    </cfRule>
    <cfRule type="expression" dxfId="421" priority="113" stopIfTrue="1">
      <formula>MATCH(DATE($AE$21,$AF$21,C30),Event,0)</formula>
    </cfRule>
    <cfRule type="expression" dxfId="420" priority="114" stopIfTrue="1">
      <formula>MATCH(DATE($AE$21,$AF$21,C30),Holiday,0)</formula>
    </cfRule>
  </conditionalFormatting>
  <conditionalFormatting sqref="C36:G38">
    <cfRule type="expression" dxfId="419" priority="69" stopIfTrue="1">
      <formula>MATCH(DATE($G$41,$H$41,C36),Holiday,0)</formula>
    </cfRule>
    <cfRule type="expression" dxfId="418" priority="68" stopIfTrue="1">
      <formula>MATCH(DATE($G$41,$H$41,C36),Event,0)</formula>
    </cfRule>
    <cfRule type="expression" dxfId="417" priority="67" stopIfTrue="1">
      <formula>MATCH(DATE($G$41,$H$41,C36),Courses,0)</formula>
    </cfRule>
  </conditionalFormatting>
  <conditionalFormatting sqref="C39:G39">
    <cfRule type="expression" dxfId="416" priority="75" stopIfTrue="1">
      <formula>MATCH(DATE($G$31,$H$31,C39),Holiday,0)</formula>
    </cfRule>
    <cfRule type="expression" dxfId="415" priority="73" stopIfTrue="1">
      <formula>MATCH(DATE($G$31,$H$31,C39),Courses,0)</formula>
    </cfRule>
    <cfRule type="expression" dxfId="414" priority="74" stopIfTrue="1">
      <formula>MATCH(DATE($G$31,$H$31,C39),Event,0)</formula>
    </cfRule>
  </conditionalFormatting>
  <conditionalFormatting sqref="C70:G70">
    <cfRule type="expression" dxfId="413" priority="269" stopIfTrue="1">
      <formula>MATCH(DATE($AE$31,$AF$31,C70),Event,0)</formula>
    </cfRule>
    <cfRule type="expression" dxfId="412" priority="268" stopIfTrue="1">
      <formula>MATCH(DATE($AE$31,$AF$31,C70),Courses,0)</formula>
    </cfRule>
    <cfRule type="expression" dxfId="411" priority="270" stopIfTrue="1">
      <formula>MATCH(DATE($AE$31,$AF$31,C70),Holiday,0)</formula>
    </cfRule>
  </conditionalFormatting>
  <conditionalFormatting sqref="D31">
    <cfRule type="expression" dxfId="410" priority="211" stopIfTrue="1">
      <formula>MATCH(DATE($W$31,$X$31,D31),Courses,0)</formula>
    </cfRule>
    <cfRule type="expression" dxfId="409" priority="212" stopIfTrue="1">
      <formula>MATCH(DATE($W$31,$X$31,D31),Event,0)</formula>
    </cfRule>
    <cfRule type="expression" dxfId="408" priority="213" stopIfTrue="1">
      <formula>MATCH(DATE($W$31,$X$31,D31),Holiday,0)</formula>
    </cfRule>
  </conditionalFormatting>
  <conditionalFormatting sqref="D43">
    <cfRule type="expression" dxfId="407" priority="240" stopIfTrue="1">
      <formula>MATCH(DATE($AE$31,$AF$31,D43),Holiday,0)</formula>
    </cfRule>
    <cfRule type="expression" dxfId="406" priority="239" stopIfTrue="1">
      <formula>MATCH(DATE($AE$31,$AF$31,D43),Event,0)</formula>
    </cfRule>
    <cfRule type="expression" dxfId="405" priority="238" stopIfTrue="1">
      <formula>MATCH(DATE($AE$31,$AF$31,D43),Courses,0)</formula>
    </cfRule>
  </conditionalFormatting>
  <conditionalFormatting sqref="E31:F31">
    <cfRule type="expression" dxfId="404" priority="209" stopIfTrue="1">
      <formula>MATCH(DATE($W$31,$X$31,E31),Event,0)</formula>
    </cfRule>
    <cfRule type="expression" dxfId="403" priority="208" stopIfTrue="1">
      <formula>MATCH(DATE($W$31,$X$31,E31),Courses,0)</formula>
    </cfRule>
    <cfRule type="expression" dxfId="402" priority="210" stopIfTrue="1">
      <formula>MATCH(DATE($W$31,$X$31,E31),Holiday,0)</formula>
    </cfRule>
  </conditionalFormatting>
  <conditionalFormatting sqref="H13:H17 B14:B17 B51:H55 C56:F56">
    <cfRule type="expression" dxfId="401" priority="311" stopIfTrue="1">
      <formula>MATCH(DATE($G$21,$H$21,B13),Event,0)</formula>
    </cfRule>
    <cfRule type="expression" dxfId="400" priority="310" stopIfTrue="1">
      <formula>MATCH(DATE($G$21,$H$21,B13),Courses,0)</formula>
    </cfRule>
    <cfRule type="expression" dxfId="399" priority="312" stopIfTrue="1">
      <formula>MATCH(DATE($G$21,$H$21,B13),Holiday,0)</formula>
    </cfRule>
  </conditionalFormatting>
  <conditionalFormatting sqref="H25">
    <cfRule type="expression" dxfId="398" priority="231" stopIfTrue="1">
      <formula>MATCH(DATE($O$21,$P$21,H25),Holiday,0)</formula>
    </cfRule>
    <cfRule type="expression" dxfId="397" priority="230" stopIfTrue="1">
      <formula>MATCH(DATE($O$21,$P$21,H25),Event,0)</formula>
    </cfRule>
    <cfRule type="expression" dxfId="396" priority="229" stopIfTrue="1">
      <formula>MATCH(DATE($O$21,$P$21,H25),Courses,0)</formula>
    </cfRule>
  </conditionalFormatting>
  <conditionalFormatting sqref="H26:H30">
    <cfRule type="expression" dxfId="395" priority="54" stopIfTrue="1">
      <formula>MATCH(DATE($G$31,$H$31,H26),Holiday,0)</formula>
    </cfRule>
    <cfRule type="expression" dxfId="394" priority="53" stopIfTrue="1">
      <formula>MATCH(DATE($G$31,$H$31,H26),Event,0)</formula>
    </cfRule>
    <cfRule type="expression" dxfId="393" priority="52" stopIfTrue="1">
      <formula>MATCH(DATE($G$31,$H$31,H26),Courses,0)</formula>
    </cfRule>
  </conditionalFormatting>
  <conditionalFormatting sqref="H36:H39">
    <cfRule type="expression" dxfId="392" priority="195" stopIfTrue="1">
      <formula>MATCH(DATE($G$41,$H$41,H36),Holiday,0)</formula>
    </cfRule>
    <cfRule type="expression" dxfId="391" priority="194" stopIfTrue="1">
      <formula>MATCH(DATE($G$41,$H$41,H36),Event,0)</formula>
    </cfRule>
    <cfRule type="expression" dxfId="390" priority="193" stopIfTrue="1">
      <formula>MATCH(DATE($G$41,$H$41,H36),Courses,0)</formula>
    </cfRule>
  </conditionalFormatting>
  <conditionalFormatting sqref="H18:I20">
    <cfRule type="expression" dxfId="389" priority="258" stopIfTrue="1">
      <formula>MATCH(DATE($G$21,$H$21,H18),Holiday,0)</formula>
    </cfRule>
    <cfRule type="expression" dxfId="388" priority="257" stopIfTrue="1">
      <formula>MATCH(DATE($G$21,$H$21,H18),Event,0)</formula>
    </cfRule>
    <cfRule type="expression" dxfId="387" priority="256" stopIfTrue="1">
      <formula>MATCH(DATE($G$21,$H$21,H18),Courses,0)</formula>
    </cfRule>
  </conditionalFormatting>
  <conditionalFormatting sqref="J17:J20">
    <cfRule type="expression" dxfId="386" priority="42" stopIfTrue="1">
      <formula>MATCH(DATE($O$21,$P$21,J17),Holiday,0)</formula>
    </cfRule>
    <cfRule type="expression" dxfId="385" priority="40" stopIfTrue="1">
      <formula>MATCH(DATE($O$21,$P$21,J17),Courses,0)</formula>
    </cfRule>
    <cfRule type="expression" dxfId="384" priority="41" stopIfTrue="1">
      <formula>MATCH(DATE($O$21,$P$21,J17),Event,0)</formula>
    </cfRule>
  </conditionalFormatting>
  <conditionalFormatting sqref="J29:J31 J60:P64 C64:G64 J65:K65">
    <cfRule type="expression" dxfId="383" priority="298" stopIfTrue="1">
      <formula>MATCH(DATE($O$30,$P$31,C29),Courses,0)</formula>
    </cfRule>
    <cfRule type="expression" dxfId="382" priority="300" stopIfTrue="1">
      <formula>MATCH(DATE($O$30,$P$31,C29),Holiday,0)</formula>
    </cfRule>
    <cfRule type="expression" dxfId="381" priority="299" stopIfTrue="1">
      <formula>MATCH(DATE($O$30,$P$31,C29),Event,0)</formula>
    </cfRule>
  </conditionalFormatting>
  <conditionalFormatting sqref="J69">
    <cfRule type="expression" dxfId="380" priority="267" stopIfTrue="1">
      <formula>MATCH(DATE($G$41,$H$41,J69),Holiday,0)</formula>
    </cfRule>
    <cfRule type="expression" dxfId="379" priority="265" stopIfTrue="1">
      <formula>MATCH(DATE($G$41,$H$41,J69),Courses,0)</formula>
    </cfRule>
    <cfRule type="expression" dxfId="378" priority="266" stopIfTrue="1">
      <formula>MATCH(DATE($G$41,$H$41,J69),Event,0)</formula>
    </cfRule>
  </conditionalFormatting>
  <conditionalFormatting sqref="J21:K21">
    <cfRule type="expression" dxfId="377" priority="236" stopIfTrue="1">
      <formula>MATCH(DATE($O$21,$P$21,J21),Event,0)</formula>
    </cfRule>
    <cfRule type="expression" dxfId="376" priority="237" stopIfTrue="1">
      <formula>MATCH(DATE($O$21,$P$21,J21),Holiday,0)</formula>
    </cfRule>
    <cfRule type="expression" dxfId="375" priority="235" stopIfTrue="1">
      <formula>MATCH(DATE($O$21,$P$21,J21),Courses,0)</formula>
    </cfRule>
  </conditionalFormatting>
  <conditionalFormatting sqref="J13:N13">
    <cfRule type="expression" dxfId="374" priority="259" stopIfTrue="1">
      <formula>MATCH(DATE($O$21,$P$21,J13),Courses,0)</formula>
    </cfRule>
    <cfRule type="expression" dxfId="373" priority="260" stopIfTrue="1">
      <formula>MATCH(DATE($O$21,$P$21,J13),Event,0)</formula>
    </cfRule>
    <cfRule type="expression" dxfId="372" priority="261" stopIfTrue="1">
      <formula>MATCH(DATE($O$21,$P$21,J13),Holiday,0)</formula>
    </cfRule>
  </conditionalFormatting>
  <conditionalFormatting sqref="J14:P16 P17:P19 J51:P55 J56:K56">
    <cfRule type="expression" dxfId="371" priority="315" stopIfTrue="1">
      <formula>MATCH(DATE($O$21,$P$21,J14),Holiday,0)</formula>
    </cfRule>
    <cfRule type="expression" dxfId="370" priority="314" stopIfTrue="1">
      <formula>MATCH(DATE($O$21,$P$21,J14),Event,0)</formula>
    </cfRule>
    <cfRule type="expression" dxfId="369" priority="313" stopIfTrue="1">
      <formula>MATCH(DATE($O$21,$P$21,J14),Courses,0)</formula>
    </cfRule>
  </conditionalFormatting>
  <conditionalFormatting sqref="J25:P28">
    <cfRule type="expression" dxfId="368" priority="25" stopIfTrue="1">
      <formula>MATCH(DATE($O$30,$P$31,J25),Courses,0)</formula>
    </cfRule>
    <cfRule type="expression" dxfId="367" priority="26" stopIfTrue="1">
      <formula>MATCH(DATE($O$30,$P$31,J25),Event,0)</formula>
    </cfRule>
    <cfRule type="expression" dxfId="366" priority="27" stopIfTrue="1">
      <formula>MATCH(DATE($O$30,$P$31,J25),Holiday,0)</formula>
    </cfRule>
  </conditionalFormatting>
  <conditionalFormatting sqref="K17 K18:O18">
    <cfRule type="expression" dxfId="365" priority="207" stopIfTrue="1">
      <formula>MATCH(DATE($G$21,$H$21,K17),Holiday,0)</formula>
    </cfRule>
    <cfRule type="expression" dxfId="364" priority="206" stopIfTrue="1">
      <formula>MATCH(DATE($G$21,$H$21,K17),Event,0)</formula>
    </cfRule>
    <cfRule type="expression" dxfId="363" priority="205" stopIfTrue="1">
      <formula>MATCH(DATE($G$21,$H$21,K17),Courses,0)</formula>
    </cfRule>
  </conditionalFormatting>
  <conditionalFormatting sqref="K31:L31">
    <cfRule type="expression" dxfId="362" priority="165" stopIfTrue="1">
      <formula>MATCH(DATE($O$30,$P$31,K31),Holiday,0)</formula>
    </cfRule>
    <cfRule type="expression" dxfId="361" priority="163" stopIfTrue="1">
      <formula>MATCH(DATE($O$30,$P$31,K31),Courses,0)</formula>
    </cfRule>
    <cfRule type="expression" dxfId="360" priority="164" stopIfTrue="1">
      <formula>MATCH(DATE($O$30,$P$31,K31),Event,0)</formula>
    </cfRule>
  </conditionalFormatting>
  <conditionalFormatting sqref="K19:O19">
    <cfRule type="expression" dxfId="359" priority="146" stopIfTrue="1">
      <formula>MATCH(DATE($O$21,$P$21,K19),Event,0)</formula>
    </cfRule>
    <cfRule type="expression" dxfId="358" priority="145" stopIfTrue="1">
      <formula>MATCH(DATE($O$21,$P$21,K19),Courses,0)</formula>
    </cfRule>
    <cfRule type="expression" dxfId="357" priority="147" stopIfTrue="1">
      <formula>MATCH(DATE($O$21,$P$21,K19),Holiday,0)</formula>
    </cfRule>
  </conditionalFormatting>
  <conditionalFormatting sqref="K20:P20">
    <cfRule type="expression" dxfId="356" priority="234" stopIfTrue="1">
      <formula>MATCH(DATE($O$21,$P$21,K20),Holiday,0)</formula>
    </cfRule>
    <cfRule type="expression" dxfId="355" priority="233" stopIfTrue="1">
      <formula>MATCH(DATE($O$21,$P$21,K20),Event,0)</formula>
    </cfRule>
    <cfRule type="expression" dxfId="354" priority="232" stopIfTrue="1">
      <formula>MATCH(DATE($O$21,$P$21,K20),Courses,0)</formula>
    </cfRule>
  </conditionalFormatting>
  <conditionalFormatting sqref="K29:P30">
    <cfRule type="expression" dxfId="353" priority="23" stopIfTrue="1">
      <formula>MATCH(DATE($O$30,$P$31,K29),Event,0)</formula>
    </cfRule>
    <cfRule type="expression" dxfId="352" priority="22" stopIfTrue="1">
      <formula>MATCH(DATE($O$30,$P$31,K29),Courses,0)</formula>
    </cfRule>
    <cfRule type="expression" dxfId="351" priority="24" stopIfTrue="1">
      <formula>MATCH(DATE($O$30,$P$31,K29),Holiday,0)</formula>
    </cfRule>
  </conditionalFormatting>
  <conditionalFormatting sqref="L17">
    <cfRule type="expression" dxfId="350" priority="43" stopIfTrue="1">
      <formula>MATCH(DATE($O$21,$P$21,L17),Courses,0)</formula>
    </cfRule>
    <cfRule type="expression" dxfId="349" priority="44" stopIfTrue="1">
      <formula>MATCH(DATE($O$21,$P$21,L17),Event,0)</formula>
    </cfRule>
    <cfRule type="expression" dxfId="348" priority="45" stopIfTrue="1">
      <formula>MATCH(DATE($O$21,$P$21,L17),Holiday,0)</formula>
    </cfRule>
  </conditionalFormatting>
  <conditionalFormatting sqref="L36:O36">
    <cfRule type="expression" dxfId="347" priority="136" stopIfTrue="1">
      <formula>MATCH(DATE($O$30,$P$31,L36),Courses,0)</formula>
    </cfRule>
    <cfRule type="expression" dxfId="346" priority="137" stopIfTrue="1">
      <formula>MATCH(DATE($O$30,$P$31,L36),Event,0)</formula>
    </cfRule>
    <cfRule type="expression" dxfId="345" priority="138" stopIfTrue="1">
      <formula>MATCH(DATE($O$30,$P$31,L36),Holiday,0)</formula>
    </cfRule>
  </conditionalFormatting>
  <conditionalFormatting sqref="M17:O17">
    <cfRule type="expression" dxfId="344" priority="171" stopIfTrue="1">
      <formula>MATCH(DATE($G$21,$H$21,M17),Holiday,0)</formula>
    </cfRule>
    <cfRule type="expression" dxfId="343" priority="169" stopIfTrue="1">
      <formula>MATCH(DATE($G$21,$H$21,M17),Courses,0)</formula>
    </cfRule>
    <cfRule type="expression" dxfId="342" priority="170" stopIfTrue="1">
      <formula>MATCH(DATE($G$21,$H$21,M17),Event,0)</formula>
    </cfRule>
  </conditionalFormatting>
  <conditionalFormatting sqref="P36 J37:P39 J40:O40 K69:P69 J70:P73 J74:K74">
    <cfRule type="expression" dxfId="341" priority="283" stopIfTrue="1">
      <formula>MATCH(DATE($O$41,$P$41,J36),Courses,0)</formula>
    </cfRule>
    <cfRule type="expression" dxfId="340" priority="284" stopIfTrue="1">
      <formula>MATCH(DATE($O$41,$P$41,J36),Event,0)</formula>
    </cfRule>
    <cfRule type="expression" dxfId="339" priority="285" stopIfTrue="1">
      <formula>MATCH(DATE($O$41,$P$41,J36),Holiday,0)</formula>
    </cfRule>
  </conditionalFormatting>
  <conditionalFormatting sqref="R14:R18 S18:U18 R51:X55 R56">
    <cfRule type="expression" dxfId="338" priority="302" stopIfTrue="1">
      <formula>MATCH(DATE($W$21,$X$21,R14),Event,0)</formula>
    </cfRule>
    <cfRule type="expression" dxfId="337" priority="301" stopIfTrue="1">
      <formula>MATCH(DATE($W$21,$X$21,R14),Courses,0)</formula>
    </cfRule>
    <cfRule type="expression" dxfId="336" priority="303" stopIfTrue="1">
      <formula>MATCH(DATE($W$21,$X$21,R14),Holiday,0)</formula>
    </cfRule>
  </conditionalFormatting>
  <conditionalFormatting sqref="R31:S31">
    <cfRule type="expression" dxfId="335" priority="247" stopIfTrue="1">
      <formula>MATCH(DATE($W$31,$X$31,R31),Courses,0)</formula>
    </cfRule>
    <cfRule type="expression" dxfId="334" priority="248" stopIfTrue="1">
      <formula>MATCH(DATE($W$31,$X$31,R31),Event,0)</formula>
    </cfRule>
    <cfRule type="expression" dxfId="333" priority="249" stopIfTrue="1">
      <formula>MATCH(DATE($W$31,$X$31,R31),Holiday,0)</formula>
    </cfRule>
  </conditionalFormatting>
  <conditionalFormatting sqref="R74:S74">
    <cfRule type="expression" dxfId="332" priority="263" stopIfTrue="1">
      <formula>MATCH(DATE($W$41,$X$41,R74),Event,0)</formula>
    </cfRule>
    <cfRule type="expression" dxfId="331" priority="262" stopIfTrue="1">
      <formula>MATCH(DATE($W$41,$X$41,R74),Courses,0)</formula>
    </cfRule>
    <cfRule type="expression" dxfId="330" priority="264" stopIfTrue="1">
      <formula>MATCH(DATE($W$41,$X$41,R74),Holiday,0)</formula>
    </cfRule>
  </conditionalFormatting>
  <conditionalFormatting sqref="R25:T25 S26:T26 R26:R27 X26:X28 R29:X29 R30:U30 R60:X64 R65:S65">
    <cfRule type="expression" dxfId="329" priority="290" stopIfTrue="1">
      <formula>MATCH(DATE($W$31,$X$31,R25),Event,0)</formula>
    </cfRule>
    <cfRule type="expression" dxfId="328" priority="291" stopIfTrue="1">
      <formula>MATCH(DATE($W$31,$X$31,R25),Holiday,0)</formula>
    </cfRule>
    <cfRule type="expression" dxfId="327" priority="289" stopIfTrue="1">
      <formula>MATCH(DATE($W$31,$X$31,R25),Courses,0)</formula>
    </cfRule>
  </conditionalFormatting>
  <conditionalFormatting sqref="R28:W28">
    <cfRule type="expression" dxfId="326" priority="166" stopIfTrue="1">
      <formula>MATCH(DATE($W$31,$X$31,R28),Courses,0)</formula>
    </cfRule>
    <cfRule type="expression" dxfId="325" priority="168" stopIfTrue="1">
      <formula>MATCH(DATE($W$31,$X$31,R28),Holiday,0)</formula>
    </cfRule>
    <cfRule type="expression" dxfId="324" priority="167" stopIfTrue="1">
      <formula>MATCH(DATE($W$31,$X$31,R28),Event,0)</formula>
    </cfRule>
  </conditionalFormatting>
  <conditionalFormatting sqref="S27">
    <cfRule type="expression" dxfId="323" priority="88" stopIfTrue="1">
      <formula>MATCH(DATE($W$31,$X$31,S27),Courses,0)</formula>
    </cfRule>
    <cfRule type="expression" dxfId="322" priority="90" stopIfTrue="1">
      <formula>MATCH(DATE($W$31,$X$31,S27),Holiday,0)</formula>
    </cfRule>
    <cfRule type="expression" dxfId="321" priority="89" stopIfTrue="1">
      <formula>MATCH(DATE($W$31,$X$31,S27),Event,0)</formula>
    </cfRule>
  </conditionalFormatting>
  <conditionalFormatting sqref="S56:T56">
    <cfRule type="expression" dxfId="320" priority="273" stopIfTrue="1">
      <formula>MATCH(DATE($AE$21,$AF$21,S56),Holiday,0)</formula>
    </cfRule>
    <cfRule type="expression" dxfId="319" priority="271" stopIfTrue="1">
      <formula>MATCH(DATE($AE$21,$AF$21,S56),Courses,0)</formula>
    </cfRule>
    <cfRule type="expression" dxfId="318" priority="272" stopIfTrue="1">
      <formula>MATCH(DATE($AE$21,$AF$21,S56),Event,0)</formula>
    </cfRule>
  </conditionalFormatting>
  <conditionalFormatting sqref="S14:W14">
    <cfRule type="expression" dxfId="317" priority="142" stopIfTrue="1">
      <formula>MATCH(DATE($W$21,$X$21,S14),Courses,0)</formula>
    </cfRule>
    <cfRule type="expression" dxfId="316" priority="143" stopIfTrue="1">
      <formula>MATCH(DATE($W$21,$X$21,S14),Event,0)</formula>
    </cfRule>
    <cfRule type="expression" dxfId="315" priority="144" stopIfTrue="1">
      <formula>MATCH(DATE($W$21,$X$21,S14),Holiday,0)</formula>
    </cfRule>
  </conditionalFormatting>
  <conditionalFormatting sqref="S15:W15">
    <cfRule type="expression" dxfId="314" priority="128" stopIfTrue="1">
      <formula>MATCH(DATE($G$21,$H$21,S15),Event,0)</formula>
    </cfRule>
    <cfRule type="expression" dxfId="313" priority="129" stopIfTrue="1">
      <formula>MATCH(DATE($G$21,$H$21,S15),Holiday,0)</formula>
    </cfRule>
    <cfRule type="expression" dxfId="312" priority="127" stopIfTrue="1">
      <formula>MATCH(DATE($G$21,$H$21,S15),Courses,0)</formula>
    </cfRule>
  </conditionalFormatting>
  <conditionalFormatting sqref="S16:W17">
    <cfRule type="expression" dxfId="311" priority="124" stopIfTrue="1">
      <formula>MATCH(DATE($W$21,$X$21,S16),Courses,0)</formula>
    </cfRule>
    <cfRule type="expression" dxfId="310" priority="125" stopIfTrue="1">
      <formula>MATCH(DATE($W$21,$X$21,S16),Event,0)</formula>
    </cfRule>
    <cfRule type="expression" dxfId="309" priority="126" stopIfTrue="1">
      <formula>MATCH(DATE($W$21,$X$21,S16),Holiday,0)</formula>
    </cfRule>
  </conditionalFormatting>
  <conditionalFormatting sqref="T65:U65">
    <cfRule type="expression" dxfId="308" priority="288" stopIfTrue="1">
      <formula>MATCH(DATE($W$31,$X$31,T65),Holiday,0)</formula>
    </cfRule>
    <cfRule type="expression" dxfId="307" priority="286" stopIfTrue="1">
      <formula>MATCH(DATE($W$31,$X$31,T65),Courses,0)</formula>
    </cfRule>
    <cfRule type="expression" dxfId="306" priority="287" stopIfTrue="1">
      <formula>MATCH(DATE($W$31,$X$31,T65),Event,0)</formula>
    </cfRule>
  </conditionalFormatting>
  <conditionalFormatting sqref="T27:W27">
    <cfRule type="expression" dxfId="305" priority="19" stopIfTrue="1">
      <formula>MATCH(DATE($AE$21,$AF$21,T27),Courses,0)</formula>
    </cfRule>
    <cfRule type="expression" dxfId="304" priority="21" stopIfTrue="1">
      <formula>MATCH(DATE($AE$21,$AF$21,T27),Holiday,0)</formula>
    </cfRule>
    <cfRule type="expression" dxfId="303" priority="20" stopIfTrue="1">
      <formula>MATCH(DATE($AE$21,$AF$21,T27),Event,0)</formula>
    </cfRule>
  </conditionalFormatting>
  <conditionalFormatting sqref="U26:W26">
    <cfRule type="expression" dxfId="302" priority="190" stopIfTrue="1">
      <formula>MATCH(DATE($O$30,$P$31,U26),Courses,0)</formula>
    </cfRule>
    <cfRule type="expression" dxfId="301" priority="191" stopIfTrue="1">
      <formula>MATCH(DATE($O$30,$P$31,U26),Event,0)</formula>
    </cfRule>
    <cfRule type="expression" dxfId="300" priority="192" stopIfTrue="1">
      <formula>MATCH(DATE($O$30,$P$31,U26),Holiday,0)</formula>
    </cfRule>
  </conditionalFormatting>
  <conditionalFormatting sqref="U25:X25">
    <cfRule type="expression" dxfId="299" priority="224" stopIfTrue="1">
      <formula>MATCH(DATE($O$21,$P$21,U25),Event,0)</formula>
    </cfRule>
    <cfRule type="expression" dxfId="298" priority="225" stopIfTrue="1">
      <formula>MATCH(DATE($O$21,$P$21,U25),Holiday,0)</formula>
    </cfRule>
    <cfRule type="expression" dxfId="297" priority="223" stopIfTrue="1">
      <formula>MATCH(DATE($O$21,$P$21,U25),Courses,0)</formula>
    </cfRule>
  </conditionalFormatting>
  <conditionalFormatting sqref="V30:X30 T31:U31">
    <cfRule type="expression" dxfId="296" priority="246" stopIfTrue="1">
      <formula>MATCH(DATE($W$31,$X$31,T30),Holiday,0)</formula>
    </cfRule>
    <cfRule type="expression" dxfId="295" priority="245" stopIfTrue="1">
      <formula>MATCH(DATE($W$31,$X$31,T30),Event,0)</formula>
    </cfRule>
    <cfRule type="expression" dxfId="294" priority="244" stopIfTrue="1">
      <formula>MATCH(DATE($W$31,$X$31,T30),Courses,0)</formula>
    </cfRule>
  </conditionalFormatting>
  <conditionalFormatting sqref="W36:X36 R37:X40 R41:S41 R69:X73">
    <cfRule type="expression" dxfId="293" priority="243" stopIfTrue="1">
      <formula>MATCH(DATE($W$41,$X$41,R36),Holiday,0)</formula>
    </cfRule>
    <cfRule type="expression" dxfId="292" priority="242" stopIfTrue="1">
      <formula>MATCH(DATE($W$41,$X$41,R36),Event,0)</formula>
    </cfRule>
    <cfRule type="expression" dxfId="291" priority="241" stopIfTrue="1">
      <formula>MATCH(DATE($W$41,$X$41,R36),Courses,0)</formula>
    </cfRule>
  </conditionalFormatting>
  <conditionalFormatting sqref="X14:X17">
    <cfRule type="expression" dxfId="290" priority="254" stopIfTrue="1">
      <formula>MATCH(DATE($W$21,$X$21,X14),Event,0)</formula>
    </cfRule>
    <cfRule type="expression" dxfId="289" priority="253" stopIfTrue="1">
      <formula>MATCH(DATE($W$21,$X$21,X14),Courses,0)</formula>
    </cfRule>
    <cfRule type="expression" dxfId="288" priority="255" stopIfTrue="1">
      <formula>MATCH(DATE($W$21,$X$21,X14),Holiday,0)</formula>
    </cfRule>
  </conditionalFormatting>
  <conditionalFormatting sqref="Z18:Z19">
    <cfRule type="expression" dxfId="287" priority="221" stopIfTrue="1">
      <formula>MATCH(DATE($AE$21,$AF$21,Z18),Event,0)</formula>
    </cfRule>
    <cfRule type="expression" dxfId="286" priority="220" stopIfTrue="1">
      <formula>MATCH(DATE($AE$21,$AF$21,Z18),Courses,0)</formula>
    </cfRule>
    <cfRule type="expression" dxfId="285" priority="222" stopIfTrue="1">
      <formula>MATCH(DATE($AE$21,$AF$21,Z18),Holiday,0)</formula>
    </cfRule>
  </conditionalFormatting>
  <conditionalFormatting sqref="Z21:AA21">
    <cfRule type="expression" dxfId="284" priority="252" stopIfTrue="1">
      <formula>MATCH(DATE($AE$21,$AF$21,Z21),Holiday,0)</formula>
    </cfRule>
    <cfRule type="expression" dxfId="283" priority="251" stopIfTrue="1">
      <formula>MATCH(DATE($AE$21,$AF$21,Z21),Event,0)</formula>
    </cfRule>
    <cfRule type="expression" dxfId="282" priority="250" stopIfTrue="1">
      <formula>MATCH(DATE($AE$21,$AF$21,Z21),Courses,0)</formula>
    </cfRule>
  </conditionalFormatting>
  <conditionalFormatting sqref="Z26:AE26">
    <cfRule type="expression" dxfId="281" priority="66" stopIfTrue="1">
      <formula>MATCH(DATE($AE$31,$AF$31,Z26),Holiday,0)</formula>
    </cfRule>
    <cfRule type="expression" dxfId="280" priority="65" stopIfTrue="1">
      <formula>MATCH(DATE($AE$31,$AF$31,Z26),Event,0)</formula>
    </cfRule>
    <cfRule type="expression" dxfId="279" priority="64" stopIfTrue="1">
      <formula>MATCH(DATE($AE$31,$AF$31,Z26),Courses,0)</formula>
    </cfRule>
  </conditionalFormatting>
  <conditionalFormatting sqref="Z16:AF17">
    <cfRule type="expression" dxfId="278" priority="18" stopIfTrue="1">
      <formula>MATCH(DATE($AE$21,$AF$21,Z16),Holiday,0)</formula>
    </cfRule>
    <cfRule type="expression" dxfId="277" priority="16" stopIfTrue="1">
      <formula>MATCH(DATE($AE$21,$AF$21,Z16),Courses,0)</formula>
    </cfRule>
    <cfRule type="expression" dxfId="276" priority="17" stopIfTrue="1">
      <formula>MATCH(DATE($AE$21,$AF$21,Z16),Event,0)</formula>
    </cfRule>
  </conditionalFormatting>
  <conditionalFormatting sqref="Z25:AF25 AF26:AF30 Z27:Z31 Z60:AF64 Z65:AA65">
    <cfRule type="expression" dxfId="275" priority="279" stopIfTrue="1">
      <formula>MATCH(DATE($AE$31,$AF$31,Z25),Holiday,0)</formula>
    </cfRule>
    <cfRule type="expression" dxfId="274" priority="278" stopIfTrue="1">
      <formula>MATCH(DATE($AE$31,$AF$31,Z25),Event,0)</formula>
    </cfRule>
    <cfRule type="expression" dxfId="273" priority="277" stopIfTrue="1">
      <formula>MATCH(DATE($AE$31,$AF$31,Z25),Courses,0)</formula>
    </cfRule>
  </conditionalFormatting>
  <conditionalFormatting sqref="AA30">
    <cfRule type="expression" dxfId="272" priority="56" stopIfTrue="1">
      <formula>MATCH(DATE($AE$31,$AF$31,AA30),Event,0)</formula>
    </cfRule>
    <cfRule type="expression" dxfId="271" priority="55" stopIfTrue="1">
      <formula>MATCH(DATE($AE$31,$AF$31,AA30),Courses,0)</formula>
    </cfRule>
    <cfRule type="expression" dxfId="270" priority="57" stopIfTrue="1">
      <formula>MATCH(DATE($AE$31,$AF$31,AA30),Holiday,0)</formula>
    </cfRule>
  </conditionalFormatting>
  <conditionalFormatting sqref="AA27:AB27 AD27">
    <cfRule type="expression" dxfId="269" priority="10" stopIfTrue="1">
      <formula>MATCH(DATE($W$31,$X$31,AA27),Courses,0)</formula>
    </cfRule>
    <cfRule type="expression" dxfId="268" priority="12" stopIfTrue="1">
      <formula>MATCH(DATE($W$31,$X$31,AA27),Holiday,0)</formula>
    </cfRule>
    <cfRule type="expression" dxfId="267" priority="11" stopIfTrue="1">
      <formula>MATCH(DATE($W$31,$X$31,AA27),Event,0)</formula>
    </cfRule>
  </conditionalFormatting>
  <conditionalFormatting sqref="AA28:AC29">
    <cfRule type="expression" dxfId="266" priority="187" stopIfTrue="1">
      <formula>MATCH(DATE($O$30,$P$31,AA28),Courses,0)</formula>
    </cfRule>
    <cfRule type="expression" dxfId="265" priority="188" stopIfTrue="1">
      <formula>MATCH(DATE($O$30,$P$31,AA28),Event,0)</formula>
    </cfRule>
    <cfRule type="expression" dxfId="264" priority="189" stopIfTrue="1">
      <formula>MATCH(DATE($O$30,$P$31,AA28),Holiday,0)</formula>
    </cfRule>
  </conditionalFormatting>
  <conditionalFormatting sqref="AA18:AE18">
    <cfRule type="expression" dxfId="263" priority="32" stopIfTrue="1">
      <formula>MATCH(DATE($AE$21,$AF$21,AA18),Event,0)</formula>
    </cfRule>
    <cfRule type="expression" dxfId="262" priority="31" stopIfTrue="1">
      <formula>MATCH(DATE($AE$21,$AF$21,AA18),Courses,0)</formula>
    </cfRule>
    <cfRule type="expression" dxfId="261" priority="33" stopIfTrue="1">
      <formula>MATCH(DATE($AE$21,$AF$21,AA18),Holiday,0)</formula>
    </cfRule>
  </conditionalFormatting>
  <conditionalFormatting sqref="AA19:AE19">
    <cfRule type="expression" dxfId="260" priority="15" stopIfTrue="1">
      <formula>MATCH(DATE($O$30,$P$31,AA19),Holiday,0)</formula>
    </cfRule>
    <cfRule type="expression" dxfId="259" priority="14" stopIfTrue="1">
      <formula>MATCH(DATE($O$30,$P$31,AA19),Event,0)</formula>
    </cfRule>
    <cfRule type="expression" dxfId="258" priority="13" stopIfTrue="1">
      <formula>MATCH(DATE($O$30,$P$31,AA19),Courses,0)</formula>
    </cfRule>
  </conditionalFormatting>
  <conditionalFormatting sqref="AA69:AE69">
    <cfRule type="expression" dxfId="257" priority="276" stopIfTrue="1">
      <formula>MATCH(DATE($W$41,$X$41,AA69),Holiday,0)</formula>
    </cfRule>
    <cfRule type="expression" dxfId="256" priority="275" stopIfTrue="1">
      <formula>MATCH(DATE($W$41,$X$41,AA69),Event,0)</formula>
    </cfRule>
    <cfRule type="expression" dxfId="255" priority="274" stopIfTrue="1">
      <formula>MATCH(DATE($W$41,$X$41,AA69),Courses,0)</formula>
    </cfRule>
  </conditionalFormatting>
  <conditionalFormatting sqref="AA36:AF36 Z37:AF38 AD39:AF39 Z39:AC40 AF69:AF73 Z70:AE73 Z74:AA74">
    <cfRule type="expression" dxfId="254" priority="307" stopIfTrue="1">
      <formula>MATCH(DATE($AE$41,$AF$41,Z36),Courses,0)</formula>
    </cfRule>
    <cfRule type="expression" dxfId="253" priority="308" stopIfTrue="1">
      <formula>MATCH(DATE($AE$41,$AF$41,Z36),Event,0)</formula>
    </cfRule>
    <cfRule type="expression" dxfId="252" priority="309" stopIfTrue="1">
      <formula>MATCH(DATE($AE$41,$AF$41,Z36),Holiday,0)</formula>
    </cfRule>
  </conditionalFormatting>
  <conditionalFormatting sqref="AB30:AE30">
    <cfRule type="expression" dxfId="251" priority="186" stopIfTrue="1">
      <formula>MATCH(DATE($O$30,$P$31,AB30),Holiday,0)</formula>
    </cfRule>
    <cfRule type="expression" dxfId="250" priority="184" stopIfTrue="1">
      <formula>MATCH(DATE($O$30,$P$31,AB30),Courses,0)</formula>
    </cfRule>
    <cfRule type="expression" dxfId="249" priority="185" stopIfTrue="1">
      <formula>MATCH(DATE($O$30,$P$31,AB30),Event,0)</formula>
    </cfRule>
  </conditionalFormatting>
  <conditionalFormatting sqref="AC15 AE15:AF15 AB51:AF51 Z52:AF55 Z56:AA56">
    <cfRule type="expression" dxfId="248" priority="294" stopIfTrue="1">
      <formula>MATCH(DATE($AE$21,$AF$21,Z15),Holiday,0)</formula>
    </cfRule>
    <cfRule type="expression" dxfId="247" priority="293" stopIfTrue="1">
      <formula>MATCH(DATE($AE$21,$AF$21,Z15),Event,0)</formula>
    </cfRule>
    <cfRule type="expression" dxfId="246" priority="292" stopIfTrue="1">
      <formula>MATCH(DATE($AE$21,$AF$21,Z15),Courses,0)</formula>
    </cfRule>
  </conditionalFormatting>
  <conditionalFormatting sqref="AC27">
    <cfRule type="expression" dxfId="245" priority="3" stopIfTrue="1">
      <formula>MATCH(DATE($AE$41,$AF$41,AC27),Holiday,0)</formula>
    </cfRule>
    <cfRule type="expression" dxfId="244" priority="2" stopIfTrue="1">
      <formula>MATCH(DATE($AE$41,$AF$41,AC27),Event,0)</formula>
    </cfRule>
    <cfRule type="expression" dxfId="243" priority="1" stopIfTrue="1">
      <formula>MATCH(DATE($AE$41,$AF$41,AC27),Courses,0)</formula>
    </cfRule>
  </conditionalFormatting>
  <conditionalFormatting sqref="AD15">
    <cfRule type="expression" dxfId="242" priority="49" stopIfTrue="1">
      <formula>MATCH(DATE($AE$31,$AF$31,AD15),Courses,0)</formula>
    </cfRule>
    <cfRule type="expression" dxfId="241" priority="50" stopIfTrue="1">
      <formula>MATCH(DATE($AE$31,$AF$31,AD15),Event,0)</formula>
    </cfRule>
    <cfRule type="expression" dxfId="240" priority="51" stopIfTrue="1">
      <formula>MATCH(DATE($AE$31,$AF$31,AD15),Holiday,0)</formula>
    </cfRule>
  </conditionalFormatting>
  <conditionalFormatting sqref="AD28">
    <cfRule type="expression" dxfId="239" priority="60" stopIfTrue="1">
      <formula>MATCH(DATE($AE$31,$AF$31,AD28),Holiday,0)</formula>
    </cfRule>
    <cfRule type="expression" dxfId="238" priority="59" stopIfTrue="1">
      <formula>MATCH(DATE($AE$31,$AF$31,AD28),Event,0)</formula>
    </cfRule>
    <cfRule type="expression" dxfId="237" priority="58" stopIfTrue="1">
      <formula>MATCH(DATE($AE$31,$AF$31,AD28),Courses,0)</formula>
    </cfRule>
  </conditionalFormatting>
  <conditionalFormatting sqref="AD29:AE29">
    <cfRule type="expression" dxfId="236" priority="181" stopIfTrue="1">
      <formula>MATCH(DATE($O$30,$P$31,AD29),Courses,0)</formula>
    </cfRule>
    <cfRule type="expression" dxfId="235" priority="182" stopIfTrue="1">
      <formula>MATCH(DATE($O$30,$P$31,AD29),Event,0)</formula>
    </cfRule>
    <cfRule type="expression" dxfId="234" priority="183" stopIfTrue="1">
      <formula>MATCH(DATE($O$30,$P$31,AD29),Holiday,0)</formula>
    </cfRule>
  </conditionalFormatting>
  <conditionalFormatting sqref="AE27">
    <cfRule type="expression" dxfId="233" priority="63" stopIfTrue="1">
      <formula>MATCH(DATE($AE$31,$AF$31,AE27),Holiday,0)</formula>
    </cfRule>
    <cfRule type="expression" dxfId="232" priority="62" stopIfTrue="1">
      <formula>MATCH(DATE($AE$31,$AF$31,AE27),Event,0)</formula>
    </cfRule>
    <cfRule type="expression" dxfId="231" priority="61" stopIfTrue="1">
      <formula>MATCH(DATE($AE$31,$AF$31,AE27),Courses,0)</formula>
    </cfRule>
  </conditionalFormatting>
  <conditionalFormatting sqref="AE28">
    <cfRule type="expression" dxfId="230" priority="179" stopIfTrue="1">
      <formula>MATCH(DATE($O$30,$P$31,AE28),Event,0)</formula>
    </cfRule>
    <cfRule type="expression" dxfId="229" priority="178" stopIfTrue="1">
      <formula>MATCH(DATE($O$30,$P$31,AE28),Courses,0)</formula>
    </cfRule>
    <cfRule type="expression" dxfId="228" priority="180" stopIfTrue="1">
      <formula>MATCH(DATE($O$30,$P$31,AE28),Holiday,0)</formula>
    </cfRule>
  </conditionalFormatting>
  <conditionalFormatting sqref="AF18:AF19">
    <cfRule type="expression" dxfId="227" priority="48" stopIfTrue="1">
      <formula>MATCH(DATE($AE$21,$AF$21,AF18),Holiday,0)</formula>
    </cfRule>
    <cfRule type="expression" dxfId="226" priority="47" stopIfTrue="1">
      <formula>MATCH(DATE($AE$21,$AF$21,AF18),Event,0)</formula>
    </cfRule>
    <cfRule type="expression" dxfId="225" priority="46" stopIfTrue="1">
      <formula>MATCH(DATE($AE$21,$AF$21,AF18),Courses,0)</formula>
    </cfRule>
  </conditionalFormatting>
  <conditionalFormatting sqref="AL29:AR35">
    <cfRule type="expression" dxfId="224" priority="316" stopIfTrue="1">
      <formula>MATCH(DATE(#REF!,#REF!,AL29),Courses,0)</formula>
    </cfRule>
    <cfRule type="expression" dxfId="223" priority="317" stopIfTrue="1">
      <formula>MATCH(DATE(#REF!,#REF!,AL29),Event,0)</formula>
    </cfRule>
    <cfRule type="expression" dxfId="222" priority="318" stopIfTrue="1">
      <formula>MATCH(DATE(#REF!,#REF!,AL29),Holiday,0)</formula>
    </cfRule>
  </conditionalFormatting>
  <printOptions horizontalCentered="1" verticalCentered="1"/>
  <pageMargins left="0.04" right="0.04" top="0.31" bottom="0.2" header="0.31" footer="0.31"/>
  <pageSetup paperSize="9" scale="77" orientation="landscape"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9">
    <pageSetUpPr fitToPage="1"/>
  </sheetPr>
  <dimension ref="A1:M87"/>
  <sheetViews>
    <sheetView workbookViewId="0">
      <selection activeCell="G18" sqref="G18"/>
    </sheetView>
  </sheetViews>
  <sheetFormatPr baseColWidth="10" defaultColWidth="11.453125" defaultRowHeight="13" x14ac:dyDescent="0.3"/>
  <cols>
    <col min="1" max="1" width="2.453125" style="32" bestFit="1" customWidth="1"/>
    <col min="2" max="2" width="19.1796875" style="32" customWidth="1"/>
    <col min="3" max="3" width="22.6328125" style="32" customWidth="1"/>
    <col min="4" max="4" width="21.453125" style="32" customWidth="1"/>
    <col min="5" max="5" width="24.1796875" style="32" customWidth="1"/>
    <col min="6" max="6" width="16.36328125" style="32" customWidth="1"/>
    <col min="7" max="7" width="18.36328125" style="32" customWidth="1"/>
    <col min="8" max="8" width="16" style="32" customWidth="1"/>
    <col min="9" max="9" width="25.36328125" style="32" customWidth="1"/>
    <col min="10" max="10" width="26.81640625" style="32" bestFit="1" customWidth="1"/>
    <col min="11" max="16384" width="11.453125" style="32"/>
  </cols>
  <sheetData>
    <row r="1" spans="1:13" ht="13.5" thickBot="1" x14ac:dyDescent="0.35"/>
    <row r="2" spans="1:13" ht="16" thickBot="1" x14ac:dyDescent="0.35">
      <c r="C2" s="892" t="s">
        <v>338</v>
      </c>
      <c r="D2" s="893"/>
      <c r="E2" s="893"/>
      <c r="F2" s="893"/>
      <c r="G2" s="893"/>
      <c r="H2" s="893"/>
      <c r="I2" s="894"/>
    </row>
    <row r="3" spans="1:13" ht="16" thickBot="1" x14ac:dyDescent="0.4">
      <c r="C3" s="915" t="s">
        <v>377</v>
      </c>
      <c r="D3" s="915"/>
      <c r="E3" s="915"/>
      <c r="F3" s="915"/>
      <c r="G3" s="915"/>
      <c r="H3" s="915"/>
    </row>
    <row r="4" spans="1:13" ht="13.5" thickBot="1" x14ac:dyDescent="0.35">
      <c r="C4" s="522" t="s">
        <v>48</v>
      </c>
      <c r="D4" s="523" t="s">
        <v>49</v>
      </c>
      <c r="E4" s="523" t="s">
        <v>50</v>
      </c>
      <c r="F4" s="523" t="s">
        <v>1</v>
      </c>
      <c r="G4" s="523" t="s">
        <v>2</v>
      </c>
      <c r="H4" s="523" t="s">
        <v>3</v>
      </c>
      <c r="I4" s="524" t="s">
        <v>0</v>
      </c>
    </row>
    <row r="5" spans="1:13" ht="24.75" customHeight="1" thickBot="1" x14ac:dyDescent="0.35">
      <c r="A5" s="26" t="s">
        <v>53</v>
      </c>
      <c r="B5" s="27">
        <v>45705</v>
      </c>
      <c r="C5" s="944" t="s">
        <v>511</v>
      </c>
      <c r="D5" s="945"/>
      <c r="E5" s="945"/>
      <c r="F5" s="945"/>
      <c r="G5" s="945"/>
      <c r="H5" s="945"/>
      <c r="I5" s="946"/>
      <c r="J5" s="366" t="s">
        <v>512</v>
      </c>
      <c r="K5" s="21"/>
      <c r="L5" s="21"/>
      <c r="M5" s="21"/>
    </row>
    <row r="6" spans="1:13" ht="22.5" customHeight="1" thickBot="1" x14ac:dyDescent="0.35">
      <c r="A6" s="26" t="s">
        <v>54</v>
      </c>
      <c r="B6" s="27">
        <v>45706</v>
      </c>
      <c r="C6" s="941" t="s">
        <v>375</v>
      </c>
      <c r="D6" s="942"/>
      <c r="E6" s="942"/>
      <c r="F6" s="942"/>
      <c r="G6" s="942"/>
      <c r="H6" s="942"/>
      <c r="I6" s="947"/>
      <c r="J6" s="366" t="s">
        <v>512</v>
      </c>
      <c r="K6" s="21"/>
      <c r="L6" s="21"/>
      <c r="M6" s="54"/>
    </row>
    <row r="7" spans="1:13" ht="25" customHeight="1" thickBot="1" x14ac:dyDescent="0.35">
      <c r="A7" s="26" t="s">
        <v>54</v>
      </c>
      <c r="B7" s="27">
        <v>45707</v>
      </c>
      <c r="C7" s="941" t="s">
        <v>376</v>
      </c>
      <c r="D7" s="942"/>
      <c r="E7" s="942"/>
      <c r="F7" s="750"/>
      <c r="G7" s="750"/>
      <c r="H7" s="750"/>
      <c r="I7" s="943"/>
      <c r="J7" s="366" t="s">
        <v>512</v>
      </c>
      <c r="K7" s="21"/>
      <c r="L7" s="21"/>
      <c r="M7" s="21"/>
    </row>
    <row r="8" spans="1:13" ht="26" customHeight="1" thickBot="1" x14ac:dyDescent="0.35">
      <c r="A8" s="26" t="s">
        <v>51</v>
      </c>
      <c r="B8" s="27">
        <v>45708</v>
      </c>
      <c r="C8" s="935" t="s">
        <v>380</v>
      </c>
      <c r="D8" s="936"/>
      <c r="E8" s="937"/>
      <c r="F8" s="939" t="s">
        <v>510</v>
      </c>
      <c r="G8" s="940"/>
      <c r="H8" s="889" t="s">
        <v>357</v>
      </c>
      <c r="I8" s="874"/>
      <c r="J8" s="366" t="s">
        <v>415</v>
      </c>
      <c r="K8" s="21"/>
      <c r="L8" s="21"/>
      <c r="M8" s="21"/>
    </row>
    <row r="9" spans="1:13" ht="26" customHeight="1" thickBot="1" x14ac:dyDescent="0.35">
      <c r="A9" s="26" t="s">
        <v>52</v>
      </c>
      <c r="B9" s="27">
        <v>45709</v>
      </c>
      <c r="C9" s="797" t="s">
        <v>493</v>
      </c>
      <c r="D9" s="934"/>
      <c r="E9" s="928"/>
      <c r="F9" s="954" t="s">
        <v>424</v>
      </c>
      <c r="G9" s="955"/>
      <c r="H9" s="955"/>
      <c r="I9" s="956"/>
      <c r="J9" s="360" t="s">
        <v>512</v>
      </c>
      <c r="K9" s="30"/>
      <c r="L9" s="21"/>
      <c r="M9" s="30"/>
    </row>
    <row r="10" spans="1:13" ht="14.5" thickBot="1" x14ac:dyDescent="0.35">
      <c r="A10" s="26"/>
      <c r="B10" s="27"/>
      <c r="C10" s="345"/>
      <c r="D10" s="345"/>
      <c r="E10" s="345"/>
      <c r="F10" s="345"/>
      <c r="G10" s="345"/>
      <c r="H10" s="345"/>
      <c r="I10" s="345"/>
      <c r="J10" s="30"/>
      <c r="K10" s="21"/>
      <c r="L10" s="21"/>
      <c r="M10" s="21"/>
    </row>
    <row r="11" spans="1:13" ht="24.75" customHeight="1" thickBot="1" x14ac:dyDescent="0.35">
      <c r="A11" s="26" t="s">
        <v>53</v>
      </c>
      <c r="B11" s="27">
        <v>45712</v>
      </c>
      <c r="C11" s="938"/>
      <c r="D11" s="930"/>
      <c r="E11" s="931"/>
      <c r="F11" s="938" t="s">
        <v>509</v>
      </c>
      <c r="G11" s="930"/>
      <c r="H11" s="930"/>
      <c r="I11" s="931"/>
      <c r="J11" s="366" t="s">
        <v>415</v>
      </c>
      <c r="K11" s="21"/>
      <c r="L11" s="21"/>
      <c r="M11" s="21"/>
    </row>
    <row r="12" spans="1:13" ht="22.5" customHeight="1" thickBot="1" x14ac:dyDescent="0.35">
      <c r="A12" s="26" t="s">
        <v>54</v>
      </c>
      <c r="B12" s="27">
        <v>45713</v>
      </c>
      <c r="C12" s="564" t="s">
        <v>427</v>
      </c>
      <c r="D12" s="889" t="s">
        <v>357</v>
      </c>
      <c r="E12" s="874"/>
      <c r="F12" s="899" t="s">
        <v>514</v>
      </c>
      <c r="G12" s="900"/>
      <c r="H12" s="900"/>
      <c r="I12" s="901"/>
      <c r="J12" s="366" t="s">
        <v>415</v>
      </c>
      <c r="K12" s="21"/>
      <c r="L12" s="21"/>
      <c r="M12" s="54"/>
    </row>
    <row r="13" spans="1:13" ht="25" customHeight="1" thickBot="1" x14ac:dyDescent="0.35">
      <c r="A13" s="26" t="s">
        <v>54</v>
      </c>
      <c r="B13" s="27">
        <v>45714</v>
      </c>
      <c r="C13" s="797" t="s">
        <v>493</v>
      </c>
      <c r="D13" s="934"/>
      <c r="E13" s="928"/>
      <c r="F13" s="938" t="s">
        <v>507</v>
      </c>
      <c r="G13" s="931"/>
      <c r="H13" s="889" t="s">
        <v>357</v>
      </c>
      <c r="I13" s="874"/>
      <c r="J13" s="366" t="s">
        <v>513</v>
      </c>
      <c r="K13" s="21"/>
      <c r="L13" s="21"/>
      <c r="M13" s="21"/>
    </row>
    <row r="14" spans="1:13" ht="26" customHeight="1" thickBot="1" x14ac:dyDescent="0.35">
      <c r="A14" s="26" t="s">
        <v>51</v>
      </c>
      <c r="B14" s="27">
        <v>45715</v>
      </c>
      <c r="C14" s="953" t="s">
        <v>477</v>
      </c>
      <c r="D14" s="934"/>
      <c r="E14" s="928"/>
      <c r="F14" s="953" t="s">
        <v>477</v>
      </c>
      <c r="G14" s="934"/>
      <c r="H14" s="934"/>
      <c r="I14" s="928"/>
      <c r="J14" s="366" t="s">
        <v>415</v>
      </c>
      <c r="K14" s="21"/>
      <c r="L14" s="21"/>
      <c r="M14" s="21"/>
    </row>
    <row r="15" spans="1:13" ht="26" customHeight="1" thickBot="1" x14ac:dyDescent="0.35">
      <c r="A15" s="26" t="s">
        <v>52</v>
      </c>
      <c r="B15" s="27">
        <v>45716</v>
      </c>
      <c r="C15" s="952" t="s">
        <v>423</v>
      </c>
      <c r="D15" s="903"/>
      <c r="E15" s="876"/>
      <c r="F15" s="912" t="s">
        <v>101</v>
      </c>
      <c r="G15" s="793"/>
      <c r="H15" s="913"/>
      <c r="I15" s="544"/>
      <c r="J15" s="360" t="s">
        <v>512</v>
      </c>
      <c r="K15" s="30"/>
      <c r="L15" s="21"/>
      <c r="M15" s="30"/>
    </row>
    <row r="16" spans="1:13" ht="14" x14ac:dyDescent="0.3">
      <c r="B16" s="27"/>
      <c r="C16" s="345"/>
      <c r="D16" s="345"/>
      <c r="E16" s="345"/>
      <c r="F16" s="345"/>
      <c r="G16" s="345"/>
      <c r="H16" s="345"/>
      <c r="I16" s="345"/>
      <c r="J16" s="30"/>
      <c r="K16" s="21"/>
      <c r="L16" s="21"/>
      <c r="M16" s="21"/>
    </row>
    <row r="17" spans="1:13" customFormat="1" ht="21" customHeight="1" thickBot="1" x14ac:dyDescent="0.3">
      <c r="B17" s="346"/>
      <c r="C17" s="346"/>
      <c r="D17" s="346"/>
      <c r="E17" s="346"/>
      <c r="F17" s="346"/>
      <c r="G17" s="346"/>
      <c r="H17" s="346"/>
      <c r="I17" s="275"/>
    </row>
    <row r="18" spans="1:13" ht="13.5" thickBot="1" x14ac:dyDescent="0.35">
      <c r="A18" s="26"/>
      <c r="B18" s="345"/>
      <c r="C18" s="345"/>
      <c r="D18" s="797" t="s">
        <v>427</v>
      </c>
      <c r="E18" s="928"/>
      <c r="F18" s="347"/>
      <c r="G18" s="345"/>
      <c r="H18" s="345"/>
      <c r="I18" s="30"/>
      <c r="K18" s="21"/>
      <c r="L18" s="21"/>
      <c r="M18" s="21"/>
    </row>
    <row r="21" spans="1:13" ht="13.5" thickBot="1" x14ac:dyDescent="0.35"/>
    <row r="22" spans="1:13" ht="13.5" thickBot="1" x14ac:dyDescent="0.35">
      <c r="H22" s="948" t="s">
        <v>354</v>
      </c>
      <c r="I22" s="949"/>
      <c r="J22" s="950"/>
    </row>
    <row r="23" spans="1:13" ht="13.5" thickBot="1" x14ac:dyDescent="0.35">
      <c r="H23" s="948" t="s">
        <v>354</v>
      </c>
      <c r="I23" s="949"/>
      <c r="J23" s="950"/>
    </row>
    <row r="24" spans="1:13" x14ac:dyDescent="0.3">
      <c r="K24" s="21"/>
      <c r="L24" s="21"/>
      <c r="M24" s="21"/>
    </row>
    <row r="25" spans="1:13" ht="15" customHeight="1" thickBot="1" x14ac:dyDescent="0.35"/>
    <row r="26" spans="1:13" ht="16" thickBot="1" x14ac:dyDescent="0.4">
      <c r="D26" s="46" t="s">
        <v>6</v>
      </c>
      <c r="E26" s="47" t="s">
        <v>9</v>
      </c>
      <c r="F26" s="48" t="s">
        <v>12</v>
      </c>
    </row>
    <row r="27" spans="1:13" ht="16" thickBot="1" x14ac:dyDescent="0.4">
      <c r="D27" s="49" t="s">
        <v>7</v>
      </c>
      <c r="E27" s="39" t="s">
        <v>10</v>
      </c>
      <c r="F27" s="50" t="s">
        <v>13</v>
      </c>
      <c r="I27" s="54"/>
      <c r="J27" s="54"/>
    </row>
    <row r="28" spans="1:13" ht="16" thickBot="1" x14ac:dyDescent="0.4">
      <c r="D28" s="51" t="s">
        <v>8</v>
      </c>
      <c r="E28" s="52" t="s">
        <v>11</v>
      </c>
      <c r="F28" s="53" t="s">
        <v>4</v>
      </c>
      <c r="K28" s="528" t="s">
        <v>429</v>
      </c>
      <c r="L28"/>
    </row>
    <row r="29" spans="1:13" ht="14" x14ac:dyDescent="0.3">
      <c r="K29" s="529" t="s">
        <v>430</v>
      </c>
      <c r="L29" s="530" t="s">
        <v>431</v>
      </c>
    </row>
    <row r="30" spans="1:13" ht="14" x14ac:dyDescent="0.3">
      <c r="K30" s="529" t="s">
        <v>432</v>
      </c>
      <c r="L30" s="530" t="s">
        <v>433</v>
      </c>
    </row>
    <row r="31" spans="1:13" ht="14" x14ac:dyDescent="0.3">
      <c r="B31" s="951"/>
      <c r="C31" s="951"/>
      <c r="D31" s="951"/>
      <c r="K31" s="529" t="s">
        <v>434</v>
      </c>
      <c r="L31" s="530" t="s">
        <v>435</v>
      </c>
    </row>
    <row r="32" spans="1:13" ht="14.5" thickBot="1" x14ac:dyDescent="0.35">
      <c r="B32" s="40"/>
      <c r="C32" s="40"/>
      <c r="K32" s="529" t="s">
        <v>436</v>
      </c>
      <c r="L32" s="530" t="s">
        <v>437</v>
      </c>
    </row>
    <row r="33" spans="3:12" ht="16" thickBot="1" x14ac:dyDescent="0.4">
      <c r="C33" s="60"/>
      <c r="D33" s="65"/>
      <c r="E33" s="60"/>
      <c r="F33" s="107" t="s">
        <v>151</v>
      </c>
      <c r="G33" s="106" t="s">
        <v>152</v>
      </c>
      <c r="H33" s="106" t="s">
        <v>153</v>
      </c>
      <c r="K33" s="531"/>
      <c r="L33"/>
    </row>
    <row r="34" spans="3:12" ht="13.5" thickBot="1" x14ac:dyDescent="0.35">
      <c r="C34" s="696" t="s">
        <v>6</v>
      </c>
      <c r="D34" s="449" t="s">
        <v>114</v>
      </c>
      <c r="E34" s="394"/>
      <c r="F34" s="449"/>
      <c r="G34" s="83"/>
      <c r="H34" s="83">
        <f>SUM(F34:G34)</f>
        <v>0</v>
      </c>
    </row>
    <row r="35" spans="3:12" ht="13.5" thickBot="1" x14ac:dyDescent="0.35">
      <c r="C35" s="697"/>
      <c r="D35" s="779" t="s">
        <v>85</v>
      </c>
      <c r="E35" s="477" t="s">
        <v>111</v>
      </c>
      <c r="F35" s="461"/>
      <c r="G35" s="84"/>
      <c r="H35" s="83">
        <f>SUM(F35:G35)</f>
        <v>0</v>
      </c>
    </row>
    <row r="36" spans="3:12" ht="13.5" thickBot="1" x14ac:dyDescent="0.35">
      <c r="C36" s="697"/>
      <c r="D36" s="780" t="s">
        <v>115</v>
      </c>
      <c r="E36" s="85" t="s">
        <v>123</v>
      </c>
      <c r="F36" s="108"/>
      <c r="G36" s="85"/>
      <c r="H36" s="83">
        <f>SUM(F36:G36)</f>
        <v>0</v>
      </c>
    </row>
    <row r="37" spans="3:12" ht="13.5" thickBot="1" x14ac:dyDescent="0.35">
      <c r="C37" s="698"/>
      <c r="D37" s="67" t="s">
        <v>116</v>
      </c>
      <c r="E37" s="396" t="s">
        <v>383</v>
      </c>
      <c r="F37" s="67"/>
      <c r="G37" s="86"/>
      <c r="H37" s="350">
        <f>SUM(F37:G37)</f>
        <v>0</v>
      </c>
    </row>
    <row r="38" spans="3:12" ht="13.5" thickBot="1" x14ac:dyDescent="0.35">
      <c r="C38" s="61"/>
      <c r="D38" s="21"/>
      <c r="E38" s="63"/>
      <c r="F38" s="21"/>
      <c r="G38" s="63"/>
      <c r="H38" s="63"/>
    </row>
    <row r="39" spans="3:12" ht="13.5" thickBot="1" x14ac:dyDescent="0.35">
      <c r="C39" s="705" t="s">
        <v>7</v>
      </c>
      <c r="D39" s="452" t="s">
        <v>117</v>
      </c>
      <c r="E39" s="453" t="s">
        <v>113</v>
      </c>
      <c r="F39" s="462"/>
      <c r="G39" s="87"/>
      <c r="H39" s="87">
        <f>SUM(F39:G39)</f>
        <v>0</v>
      </c>
    </row>
    <row r="40" spans="3:12" ht="13.5" thickBot="1" x14ac:dyDescent="0.35">
      <c r="C40" s="706"/>
      <c r="D40" s="69" t="s">
        <v>118</v>
      </c>
      <c r="E40" s="88" t="s">
        <v>119</v>
      </c>
      <c r="F40" s="69"/>
      <c r="G40" s="88"/>
      <c r="H40" s="87">
        <f>SUM(F40:G40)</f>
        <v>0</v>
      </c>
    </row>
    <row r="41" spans="3:12" ht="13.5" thickBot="1" x14ac:dyDescent="0.35">
      <c r="C41" s="707"/>
      <c r="D41" s="452" t="s">
        <v>121</v>
      </c>
      <c r="E41" s="453" t="s">
        <v>120</v>
      </c>
      <c r="F41" s="462"/>
      <c r="G41" s="87"/>
      <c r="H41" s="87">
        <f>SUM(F41:G41)</f>
        <v>0</v>
      </c>
    </row>
    <row r="42" spans="3:12" ht="13.5" thickBot="1" x14ac:dyDescent="0.35">
      <c r="C42" s="62"/>
      <c r="D42" s="21"/>
      <c r="E42" s="63"/>
      <c r="F42" s="21"/>
      <c r="G42" s="63"/>
      <c r="H42" s="63"/>
    </row>
    <row r="43" spans="3:12" ht="13.5" thickBot="1" x14ac:dyDescent="0.35">
      <c r="C43" s="712" t="s">
        <v>8</v>
      </c>
      <c r="D43" s="454" t="s">
        <v>131</v>
      </c>
      <c r="E43" s="455" t="s">
        <v>122</v>
      </c>
      <c r="F43" s="463"/>
      <c r="G43" s="89"/>
      <c r="H43" s="89">
        <f>SUM(F43:G43)</f>
        <v>0</v>
      </c>
    </row>
    <row r="44" spans="3:12" ht="13.5" thickBot="1" x14ac:dyDescent="0.35">
      <c r="C44" s="713"/>
      <c r="D44" s="71" t="s">
        <v>130</v>
      </c>
      <c r="E44" s="90" t="s">
        <v>123</v>
      </c>
      <c r="F44" s="71"/>
      <c r="G44" s="90"/>
      <c r="H44" s="114">
        <f>SUM(F44:G44)</f>
        <v>0</v>
      </c>
    </row>
    <row r="45" spans="3:12" x14ac:dyDescent="0.3">
      <c r="C45" s="713"/>
      <c r="D45" s="456" t="s">
        <v>128</v>
      </c>
      <c r="E45" s="478" t="s">
        <v>113</v>
      </c>
      <c r="F45" s="464"/>
      <c r="G45" s="72"/>
      <c r="H45" s="91">
        <f>SUM(F45:G45)</f>
        <v>0</v>
      </c>
    </row>
    <row r="46" spans="3:12" ht="13.5" thickBot="1" x14ac:dyDescent="0.35">
      <c r="C46" s="714"/>
      <c r="D46" s="73" t="s">
        <v>129</v>
      </c>
      <c r="E46" s="92" t="s">
        <v>340</v>
      </c>
      <c r="F46" s="109"/>
      <c r="G46" s="73"/>
      <c r="H46" s="92">
        <f>SUM(F46:G46)</f>
        <v>0</v>
      </c>
    </row>
    <row r="47" spans="3:12" ht="13.5" thickBot="1" x14ac:dyDescent="0.35">
      <c r="C47" s="63"/>
      <c r="D47" s="21"/>
      <c r="E47" s="63"/>
      <c r="F47" s="21"/>
      <c r="G47" s="63"/>
      <c r="H47" s="63"/>
    </row>
    <row r="48" spans="3:12" s="21" customFormat="1" ht="15.75" customHeight="1" thickBot="1" x14ac:dyDescent="0.3">
      <c r="C48" s="689" t="s">
        <v>9</v>
      </c>
      <c r="D48" s="397" t="s">
        <v>124</v>
      </c>
      <c r="E48" s="398" t="s">
        <v>111</v>
      </c>
      <c r="F48" s="465"/>
      <c r="G48" s="304"/>
      <c r="H48" s="304">
        <f>SUM(F48:G48)</f>
        <v>0</v>
      </c>
    </row>
    <row r="49" spans="3:8" s="21" customFormat="1" thickBot="1" x14ac:dyDescent="0.3">
      <c r="C49" s="690"/>
      <c r="D49" s="399" t="s">
        <v>125</v>
      </c>
      <c r="E49" s="400" t="s">
        <v>358</v>
      </c>
      <c r="F49" s="466"/>
      <c r="G49" s="305"/>
      <c r="H49" s="305">
        <f>SUM(F49:G49)</f>
        <v>0</v>
      </c>
    </row>
    <row r="50" spans="3:8" s="21" customFormat="1" thickBot="1" x14ac:dyDescent="0.3">
      <c r="C50" s="690"/>
      <c r="D50" s="397"/>
      <c r="E50" s="401"/>
      <c r="F50" s="466"/>
      <c r="G50" s="305"/>
      <c r="H50" s="305">
        <f>SUM(F50:G50)</f>
        <v>0</v>
      </c>
    </row>
    <row r="51" spans="3:8" s="21" customFormat="1" thickBot="1" x14ac:dyDescent="0.3">
      <c r="C51" s="690"/>
      <c r="D51" s="399" t="s">
        <v>126</v>
      </c>
      <c r="E51" s="401" t="s">
        <v>384</v>
      </c>
      <c r="F51" s="467"/>
      <c r="G51" s="305"/>
      <c r="H51" s="305">
        <f>SUM(F51:G51)</f>
        <v>0</v>
      </c>
    </row>
    <row r="52" spans="3:8" s="21" customFormat="1" thickBot="1" x14ac:dyDescent="0.3">
      <c r="C52" s="691"/>
      <c r="D52" s="74"/>
      <c r="E52" s="402"/>
      <c r="F52" s="306"/>
      <c r="G52" s="307"/>
      <c r="H52" s="307">
        <f>SUM(F52:G52)</f>
        <v>0</v>
      </c>
    </row>
    <row r="53" spans="3:8" ht="13.5" thickBot="1" x14ac:dyDescent="0.35">
      <c r="C53" s="63"/>
      <c r="D53" s="21"/>
      <c r="E53" s="63"/>
      <c r="F53" s="21"/>
      <c r="G53" s="63"/>
      <c r="H53" s="63"/>
    </row>
    <row r="54" spans="3:8" x14ac:dyDescent="0.3">
      <c r="C54" s="708" t="s">
        <v>10</v>
      </c>
      <c r="D54" s="403" t="s">
        <v>385</v>
      </c>
      <c r="E54" s="479" t="s">
        <v>382</v>
      </c>
      <c r="F54" s="403"/>
      <c r="G54" s="77"/>
      <c r="H54" s="94">
        <f>SUM(F54:G54)</f>
        <v>0</v>
      </c>
    </row>
    <row r="55" spans="3:8" x14ac:dyDescent="0.3">
      <c r="C55" s="709"/>
      <c r="D55" s="75" t="s">
        <v>132</v>
      </c>
      <c r="E55" s="95" t="s">
        <v>122</v>
      </c>
      <c r="F55" s="75"/>
      <c r="G55" s="111"/>
      <c r="H55" s="95">
        <f t="shared" ref="H55:H64" si="0">SUM(F55:G55)</f>
        <v>0</v>
      </c>
    </row>
    <row r="56" spans="3:8" x14ac:dyDescent="0.3">
      <c r="C56" s="709"/>
      <c r="D56" s="75" t="s">
        <v>133</v>
      </c>
      <c r="E56" s="95" t="s">
        <v>111</v>
      </c>
      <c r="F56" s="75"/>
      <c r="G56" s="111"/>
      <c r="H56" s="95">
        <f t="shared" si="0"/>
        <v>0</v>
      </c>
    </row>
    <row r="57" spans="3:8" x14ac:dyDescent="0.3">
      <c r="C57" s="709"/>
      <c r="D57" s="75" t="s">
        <v>134</v>
      </c>
      <c r="E57" s="95" t="s">
        <v>135</v>
      </c>
      <c r="F57" s="75"/>
      <c r="G57" s="111"/>
      <c r="H57" s="95">
        <f t="shared" si="0"/>
        <v>0</v>
      </c>
    </row>
    <row r="58" spans="3:8" ht="13.5" thickBot="1" x14ac:dyDescent="0.35">
      <c r="C58" s="709"/>
      <c r="D58" s="76" t="s">
        <v>136</v>
      </c>
      <c r="E58" s="96" t="s">
        <v>137</v>
      </c>
      <c r="F58" s="76"/>
      <c r="G58" s="112"/>
      <c r="H58" s="96">
        <f t="shared" si="0"/>
        <v>0</v>
      </c>
    </row>
    <row r="59" spans="3:8" x14ac:dyDescent="0.3">
      <c r="C59" s="709"/>
      <c r="D59" s="404" t="s">
        <v>138</v>
      </c>
      <c r="E59" s="479" t="s">
        <v>120</v>
      </c>
      <c r="F59" s="403"/>
      <c r="G59" s="77"/>
      <c r="H59" s="94">
        <f t="shared" si="0"/>
        <v>0</v>
      </c>
    </row>
    <row r="60" spans="3:8" ht="13.5" thickBot="1" x14ac:dyDescent="0.35">
      <c r="C60" s="709"/>
      <c r="D60" s="78" t="s">
        <v>139</v>
      </c>
      <c r="E60" s="97" t="s">
        <v>120</v>
      </c>
      <c r="F60" s="110"/>
      <c r="G60" s="78"/>
      <c r="H60" s="97">
        <f t="shared" si="0"/>
        <v>0</v>
      </c>
    </row>
    <row r="61" spans="3:8" ht="13.5" thickBot="1" x14ac:dyDescent="0.35">
      <c r="C61" s="709"/>
      <c r="D61" s="405"/>
      <c r="E61" s="406"/>
      <c r="F61" s="468"/>
      <c r="G61" s="98"/>
      <c r="H61" s="113">
        <f t="shared" si="0"/>
        <v>0</v>
      </c>
    </row>
    <row r="62" spans="3:8" ht="13.5" thickBot="1" x14ac:dyDescent="0.35">
      <c r="C62" s="709"/>
      <c r="D62" s="79" t="s">
        <v>140</v>
      </c>
      <c r="E62" s="99" t="s">
        <v>113</v>
      </c>
      <c r="F62" s="79"/>
      <c r="G62" s="99"/>
      <c r="H62" s="115">
        <f t="shared" si="0"/>
        <v>0</v>
      </c>
    </row>
    <row r="63" spans="3:8" x14ac:dyDescent="0.3">
      <c r="C63" s="709"/>
      <c r="D63" s="407" t="s">
        <v>386</v>
      </c>
      <c r="E63" s="479" t="s">
        <v>387</v>
      </c>
      <c r="F63" s="403"/>
      <c r="G63" s="77"/>
      <c r="H63" s="94">
        <f t="shared" si="0"/>
        <v>0</v>
      </c>
    </row>
    <row r="64" spans="3:8" ht="13.5" thickBot="1" x14ac:dyDescent="0.35">
      <c r="C64" s="710"/>
      <c r="D64" s="408" t="s">
        <v>388</v>
      </c>
      <c r="E64" s="97" t="s">
        <v>341</v>
      </c>
      <c r="F64" s="110"/>
      <c r="G64" s="78"/>
      <c r="H64" s="97">
        <f t="shared" si="0"/>
        <v>0</v>
      </c>
    </row>
    <row r="65" spans="3:8" ht="13.5" thickBot="1" x14ac:dyDescent="0.35">
      <c r="C65" s="63"/>
      <c r="D65" s="21"/>
      <c r="E65" s="63"/>
      <c r="F65" s="21"/>
      <c r="G65" s="63"/>
      <c r="H65" s="63"/>
    </row>
    <row r="66" spans="3:8" ht="13.5" thickBot="1" x14ac:dyDescent="0.35">
      <c r="C66" s="816" t="s">
        <v>11</v>
      </c>
      <c r="D66" s="381" t="s">
        <v>141</v>
      </c>
      <c r="E66" s="381" t="s">
        <v>127</v>
      </c>
      <c r="F66" s="469"/>
      <c r="G66" s="116"/>
      <c r="H66" s="116">
        <f>SUM(F66:G66)</f>
        <v>0</v>
      </c>
    </row>
    <row r="67" spans="3:8" ht="13.5" thickBot="1" x14ac:dyDescent="0.35">
      <c r="C67" s="817"/>
      <c r="D67" s="232" t="s">
        <v>142</v>
      </c>
      <c r="E67" s="232" t="s">
        <v>127</v>
      </c>
      <c r="F67" s="470"/>
      <c r="G67" s="120"/>
      <c r="H67" s="120">
        <f>SUM(F67:G67)</f>
        <v>0</v>
      </c>
    </row>
    <row r="68" spans="3:8" ht="13.5" thickBot="1" x14ac:dyDescent="0.35">
      <c r="C68" s="818"/>
      <c r="D68" s="233" t="s">
        <v>143</v>
      </c>
      <c r="E68" s="233" t="s">
        <v>144</v>
      </c>
      <c r="F68" s="117"/>
      <c r="G68" s="118"/>
      <c r="H68" s="119">
        <f>SUM(F68:G68)</f>
        <v>0</v>
      </c>
    </row>
    <row r="69" spans="3:8" ht="13.5" thickBot="1" x14ac:dyDescent="0.35">
      <c r="C69" s="63"/>
      <c r="D69" s="21"/>
      <c r="E69" s="63"/>
      <c r="F69" s="21"/>
      <c r="G69" s="63"/>
      <c r="H69" s="63"/>
    </row>
    <row r="70" spans="3:8" x14ac:dyDescent="0.3">
      <c r="C70" s="814" t="s">
        <v>12</v>
      </c>
      <c r="D70" s="410" t="s">
        <v>159</v>
      </c>
      <c r="E70" s="411" t="s">
        <v>111</v>
      </c>
      <c r="F70" s="471"/>
      <c r="G70" s="121"/>
      <c r="H70" s="100">
        <f>SUM(F70:G70)</f>
        <v>0</v>
      </c>
    </row>
    <row r="71" spans="3:8" ht="13.5" thickBot="1" x14ac:dyDescent="0.35">
      <c r="C71" s="815" t="s">
        <v>12</v>
      </c>
      <c r="D71" s="412" t="s">
        <v>145</v>
      </c>
      <c r="E71" s="413" t="s">
        <v>146</v>
      </c>
      <c r="F71" s="80"/>
      <c r="G71" s="122"/>
      <c r="H71" s="101">
        <f>SUM(F71:G71)</f>
        <v>0</v>
      </c>
    </row>
    <row r="72" spans="3:8" ht="13.5" thickBot="1" x14ac:dyDescent="0.35">
      <c r="C72" s="63"/>
      <c r="D72" s="21"/>
      <c r="E72" s="63"/>
      <c r="F72" s="21"/>
      <c r="G72" s="63"/>
      <c r="H72" s="63"/>
    </row>
    <row r="73" spans="3:8" x14ac:dyDescent="0.3">
      <c r="C73" s="819" t="s">
        <v>13</v>
      </c>
      <c r="D73" s="414" t="s">
        <v>155</v>
      </c>
      <c r="E73" s="480" t="s">
        <v>382</v>
      </c>
      <c r="F73" s="472"/>
      <c r="G73" s="234"/>
      <c r="H73" s="234">
        <f>SUM(F73:G73)</f>
        <v>0</v>
      </c>
    </row>
    <row r="74" spans="3:8" x14ac:dyDescent="0.3">
      <c r="C74" s="820"/>
      <c r="D74" s="235" t="s">
        <v>321</v>
      </c>
      <c r="E74" s="283" t="s">
        <v>111</v>
      </c>
      <c r="F74" s="473"/>
      <c r="G74" s="235"/>
      <c r="H74" s="235">
        <f>SUM(F74:G74)</f>
        <v>0</v>
      </c>
    </row>
    <row r="75" spans="3:8" x14ac:dyDescent="0.3">
      <c r="C75" s="820"/>
      <c r="D75" s="235" t="s">
        <v>322</v>
      </c>
      <c r="E75" s="235" t="s">
        <v>341</v>
      </c>
      <c r="F75" s="473"/>
      <c r="G75" s="235"/>
      <c r="H75" s="235">
        <f>SUM(F75:G75)</f>
        <v>0</v>
      </c>
    </row>
    <row r="76" spans="3:8" ht="13.5" thickBot="1" x14ac:dyDescent="0.35">
      <c r="C76" s="821"/>
      <c r="D76" s="236" t="s">
        <v>148</v>
      </c>
      <c r="E76" s="237" t="s">
        <v>149</v>
      </c>
      <c r="F76" s="474"/>
      <c r="G76" s="237"/>
      <c r="H76" s="237">
        <f>SUM(F76:G76)</f>
        <v>0</v>
      </c>
    </row>
    <row r="77" spans="3:8" ht="13.5" thickBot="1" x14ac:dyDescent="0.35">
      <c r="C77" s="63"/>
      <c r="D77" s="21"/>
      <c r="E77" s="63"/>
      <c r="F77" s="21"/>
      <c r="G77" s="63"/>
      <c r="H77" s="63"/>
    </row>
    <row r="78" spans="3:8" ht="16" thickBot="1" x14ac:dyDescent="0.4">
      <c r="C78" s="64" t="s">
        <v>4</v>
      </c>
      <c r="D78" s="417" t="s">
        <v>150</v>
      </c>
      <c r="E78" s="459" t="s">
        <v>395</v>
      </c>
      <c r="F78" s="417">
        <v>3</v>
      </c>
      <c r="G78" s="102"/>
      <c r="H78" s="102">
        <f>SUM(F78:G78)</f>
        <v>3</v>
      </c>
    </row>
    <row r="79" spans="3:8" ht="13.5" thickBot="1" x14ac:dyDescent="0.35">
      <c r="C79" s="63"/>
      <c r="D79" s="21"/>
      <c r="E79" s="63"/>
      <c r="F79" s="21"/>
      <c r="G79" s="63"/>
      <c r="H79" s="63"/>
    </row>
    <row r="80" spans="3:8" x14ac:dyDescent="0.3">
      <c r="C80" s="726" t="s">
        <v>104</v>
      </c>
      <c r="D80" s="729" t="s">
        <v>103</v>
      </c>
      <c r="E80" s="481" t="s">
        <v>112</v>
      </c>
      <c r="F80" s="475"/>
      <c r="G80" s="103"/>
      <c r="H80" s="103">
        <f>SUM(F80:G80)</f>
        <v>0</v>
      </c>
    </row>
    <row r="81" spans="3:8" x14ac:dyDescent="0.3">
      <c r="C81" s="727"/>
      <c r="D81" s="730"/>
      <c r="E81" s="482" t="s">
        <v>111</v>
      </c>
      <c r="F81" s="240"/>
      <c r="G81" s="241"/>
      <c r="H81" s="104">
        <f>SUM(F81:G81)</f>
        <v>0</v>
      </c>
    </row>
    <row r="82" spans="3:8" x14ac:dyDescent="0.3">
      <c r="C82" s="727"/>
      <c r="D82" s="730"/>
      <c r="E82" s="483" t="s">
        <v>410</v>
      </c>
      <c r="F82" s="240"/>
      <c r="G82" s="241">
        <v>11</v>
      </c>
      <c r="H82" s="104">
        <f>SUM(F82:G82)</f>
        <v>11</v>
      </c>
    </row>
    <row r="83" spans="3:8" x14ac:dyDescent="0.3">
      <c r="C83" s="727"/>
      <c r="D83" s="730"/>
      <c r="E83" s="484" t="s">
        <v>407</v>
      </c>
      <c r="F83" s="81"/>
      <c r="G83" s="104"/>
      <c r="H83" s="104">
        <f>SUM(F83:G83)</f>
        <v>0</v>
      </c>
    </row>
    <row r="84" spans="3:8" ht="13.5" thickBot="1" x14ac:dyDescent="0.35">
      <c r="C84" s="728"/>
      <c r="D84" s="731"/>
      <c r="E84" s="485" t="s">
        <v>154</v>
      </c>
      <c r="F84" s="82"/>
      <c r="G84" s="105"/>
      <c r="H84" s="105">
        <f>SUM(F84:G84)</f>
        <v>0</v>
      </c>
    </row>
    <row r="85" spans="3:8" ht="13.5" thickBot="1" x14ac:dyDescent="0.35">
      <c r="C85" s="926" t="s">
        <v>172</v>
      </c>
      <c r="D85" s="926"/>
      <c r="E85" s="926"/>
      <c r="F85" s="926"/>
      <c r="G85" s="926"/>
      <c r="H85" s="128">
        <v>4</v>
      </c>
    </row>
    <row r="86" spans="3:8" ht="16" thickBot="1" x14ac:dyDescent="0.35">
      <c r="C86" s="904" t="s">
        <v>171</v>
      </c>
      <c r="D86" s="905"/>
      <c r="E86" s="906"/>
      <c r="F86" s="129">
        <f>SUM(F34:F85)</f>
        <v>3</v>
      </c>
      <c r="G86" s="123">
        <f>SUM(G34:G85)</f>
        <v>11</v>
      </c>
      <c r="H86" s="123">
        <f>SUM(H34:H85)</f>
        <v>18</v>
      </c>
    </row>
    <row r="87" spans="3:8" x14ac:dyDescent="0.3">
      <c r="C87" s="21"/>
      <c r="D87" s="21"/>
      <c r="E87" s="21"/>
      <c r="F87" s="21"/>
      <c r="G87" s="28" t="s">
        <v>173</v>
      </c>
      <c r="H87" s="28">
        <f>35*2</f>
        <v>70</v>
      </c>
    </row>
  </sheetData>
  <mergeCells count="38">
    <mergeCell ref="H22:J22"/>
    <mergeCell ref="C9:E9"/>
    <mergeCell ref="B31:D31"/>
    <mergeCell ref="C13:E13"/>
    <mergeCell ref="H23:J23"/>
    <mergeCell ref="C15:E15"/>
    <mergeCell ref="F15:H15"/>
    <mergeCell ref="C14:E14"/>
    <mergeCell ref="H13:I13"/>
    <mergeCell ref="F14:I14"/>
    <mergeCell ref="F13:G13"/>
    <mergeCell ref="F9:I9"/>
    <mergeCell ref="F12:I12"/>
    <mergeCell ref="D18:E18"/>
    <mergeCell ref="C86:E86"/>
    <mergeCell ref="C34:C37"/>
    <mergeCell ref="D35:D36"/>
    <mergeCell ref="C39:C41"/>
    <mergeCell ref="C43:C46"/>
    <mergeCell ref="C54:C64"/>
    <mergeCell ref="D80:D84"/>
    <mergeCell ref="C73:C76"/>
    <mergeCell ref="C66:C68"/>
    <mergeCell ref="C70:C71"/>
    <mergeCell ref="C80:C84"/>
    <mergeCell ref="C48:C52"/>
    <mergeCell ref="C85:G85"/>
    <mergeCell ref="C7:I7"/>
    <mergeCell ref="C2:I2"/>
    <mergeCell ref="C3:H3"/>
    <mergeCell ref="C5:I5"/>
    <mergeCell ref="C6:I6"/>
    <mergeCell ref="C8:E8"/>
    <mergeCell ref="C11:E11"/>
    <mergeCell ref="F8:G8"/>
    <mergeCell ref="H8:I8"/>
    <mergeCell ref="D12:E12"/>
    <mergeCell ref="F11:I11"/>
  </mergeCells>
  <phoneticPr fontId="12" type="noConversion"/>
  <pageMargins left="0.78749999999999998" right="0.78749999999999998" top="0.98402777777777772" bottom="0.98402777777777772" header="0.51180555555555551" footer="0.51180555555555551"/>
  <pageSetup paperSize="9" scale="99"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0">
    <pageSetUpPr fitToPage="1"/>
  </sheetPr>
  <dimension ref="A3:L84"/>
  <sheetViews>
    <sheetView workbookViewId="0">
      <selection activeCell="E15" sqref="E15"/>
    </sheetView>
  </sheetViews>
  <sheetFormatPr baseColWidth="10" defaultColWidth="11.453125" defaultRowHeight="13" x14ac:dyDescent="0.3"/>
  <cols>
    <col min="1" max="1" width="2.453125" style="32" bestFit="1" customWidth="1"/>
    <col min="2" max="2" width="10" style="32" customWidth="1"/>
    <col min="3" max="3" width="15.453125" style="32" customWidth="1"/>
    <col min="4" max="4" width="18" style="32" customWidth="1"/>
    <col min="5" max="5" width="21.36328125" style="32" customWidth="1"/>
    <col min="6" max="6" width="20.36328125" style="32" customWidth="1"/>
    <col min="7" max="7" width="16.6328125" style="32" customWidth="1"/>
    <col min="8" max="8" width="14.36328125" style="32" customWidth="1"/>
    <col min="9" max="9" width="16.1796875" style="32" customWidth="1"/>
    <col min="10" max="10" width="26.81640625" style="32" bestFit="1" customWidth="1"/>
    <col min="11" max="16384" width="11.453125" style="32"/>
  </cols>
  <sheetData>
    <row r="3" spans="1:10" ht="16" thickBot="1" x14ac:dyDescent="0.4">
      <c r="C3" s="915" t="s">
        <v>377</v>
      </c>
      <c r="D3" s="915"/>
      <c r="E3" s="915"/>
      <c r="F3" s="915"/>
      <c r="G3" s="915"/>
      <c r="H3" s="915"/>
    </row>
    <row r="4" spans="1:10" x14ac:dyDescent="0.3">
      <c r="C4" s="33" t="s">
        <v>48</v>
      </c>
      <c r="D4" s="24" t="s">
        <v>49</v>
      </c>
      <c r="E4" s="24" t="s">
        <v>50</v>
      </c>
      <c r="F4" s="24" t="s">
        <v>1</v>
      </c>
      <c r="G4" s="24" t="s">
        <v>2</v>
      </c>
      <c r="H4" s="24" t="s">
        <v>3</v>
      </c>
      <c r="I4" s="34" t="s">
        <v>0</v>
      </c>
    </row>
    <row r="5" spans="1:10" ht="14.5" thickBot="1" x14ac:dyDescent="0.35">
      <c r="B5" s="27"/>
    </row>
    <row r="6" spans="1:10" ht="24.75" customHeight="1" thickBot="1" x14ac:dyDescent="0.35">
      <c r="A6" s="26" t="s">
        <v>53</v>
      </c>
      <c r="B6" s="27">
        <v>45740</v>
      </c>
      <c r="C6" s="939" t="s">
        <v>506</v>
      </c>
      <c r="D6" s="867"/>
      <c r="E6" s="868"/>
      <c r="F6" s="562"/>
      <c r="G6" s="563"/>
      <c r="H6" s="797" t="s">
        <v>427</v>
      </c>
      <c r="I6" s="928"/>
      <c r="J6" s="366" t="s">
        <v>415</v>
      </c>
    </row>
    <row r="7" spans="1:10" ht="22.5" customHeight="1" thickBot="1" x14ac:dyDescent="0.35">
      <c r="A7" s="26" t="s">
        <v>54</v>
      </c>
      <c r="B7" s="27">
        <v>45741</v>
      </c>
      <c r="C7" s="960" t="s">
        <v>149</v>
      </c>
      <c r="D7" s="961"/>
      <c r="E7" s="962"/>
      <c r="F7" s="960" t="s">
        <v>149</v>
      </c>
      <c r="G7" s="961"/>
      <c r="H7" s="961"/>
      <c r="I7" s="962"/>
      <c r="J7" s="366" t="s">
        <v>415</v>
      </c>
    </row>
    <row r="8" spans="1:10" ht="21" customHeight="1" thickBot="1" x14ac:dyDescent="0.35">
      <c r="A8" s="26" t="s">
        <v>54</v>
      </c>
      <c r="B8" s="27">
        <v>45742</v>
      </c>
      <c r="C8" s="960" t="s">
        <v>149</v>
      </c>
      <c r="D8" s="961"/>
      <c r="E8" s="962"/>
      <c r="F8" s="960" t="s">
        <v>149</v>
      </c>
      <c r="G8" s="961"/>
      <c r="H8" s="961"/>
      <c r="I8" s="962"/>
      <c r="J8" s="366" t="s">
        <v>415</v>
      </c>
    </row>
    <row r="9" spans="1:10" ht="22" customHeight="1" thickBot="1" x14ac:dyDescent="0.35">
      <c r="A9" s="26" t="s">
        <v>51</v>
      </c>
      <c r="B9" s="27">
        <v>45743</v>
      </c>
      <c r="C9" s="939" t="s">
        <v>506</v>
      </c>
      <c r="D9" s="867"/>
      <c r="E9" s="868"/>
      <c r="F9" s="960" t="s">
        <v>149</v>
      </c>
      <c r="G9" s="961"/>
      <c r="H9" s="961"/>
      <c r="I9" s="962"/>
      <c r="J9" s="366" t="s">
        <v>416</v>
      </c>
    </row>
    <row r="10" spans="1:10" ht="22" customHeight="1" thickBot="1" x14ac:dyDescent="0.35">
      <c r="A10" s="26" t="s">
        <v>52</v>
      </c>
      <c r="B10" s="27">
        <v>45744</v>
      </c>
      <c r="C10" s="957" t="s">
        <v>425</v>
      </c>
      <c r="D10" s="958"/>
      <c r="E10" s="959"/>
      <c r="F10" s="957" t="s">
        <v>425</v>
      </c>
      <c r="G10" s="958"/>
      <c r="H10" s="959"/>
      <c r="I10" s="561"/>
      <c r="J10" s="366" t="s">
        <v>416</v>
      </c>
    </row>
    <row r="11" spans="1:10" ht="14" x14ac:dyDescent="0.3">
      <c r="B11" s="27"/>
      <c r="C11" s="28"/>
      <c r="D11" s="28"/>
      <c r="E11" s="28"/>
      <c r="F11" s="28"/>
      <c r="G11" s="28"/>
      <c r="H11" s="28"/>
      <c r="I11" s="28"/>
    </row>
    <row r="12" spans="1:10" ht="16" thickBot="1" x14ac:dyDescent="0.4">
      <c r="B12" s="27"/>
      <c r="C12" s="915" t="s">
        <v>378</v>
      </c>
      <c r="D12" s="915"/>
      <c r="E12" s="915"/>
      <c r="F12" s="915"/>
      <c r="G12" s="915"/>
      <c r="H12" s="915"/>
      <c r="I12" s="28"/>
    </row>
    <row r="13" spans="1:10" x14ac:dyDescent="0.3">
      <c r="C13" s="33" t="s">
        <v>48</v>
      </c>
      <c r="D13" s="24" t="s">
        <v>49</v>
      </c>
      <c r="E13" s="24" t="s">
        <v>50</v>
      </c>
      <c r="F13" s="24" t="s">
        <v>1</v>
      </c>
      <c r="G13" s="24" t="s">
        <v>2</v>
      </c>
      <c r="H13" s="24" t="s">
        <v>3</v>
      </c>
      <c r="I13" s="34" t="s">
        <v>0</v>
      </c>
    </row>
    <row r="14" spans="1:10" ht="14.5" thickBot="1" x14ac:dyDescent="0.35">
      <c r="B14" s="27"/>
    </row>
    <row r="15" spans="1:10" ht="14.5" thickBot="1" x14ac:dyDescent="0.35">
      <c r="A15" s="26" t="s">
        <v>53</v>
      </c>
      <c r="B15" s="27">
        <v>45747</v>
      </c>
      <c r="C15" s="963"/>
      <c r="D15" s="964"/>
      <c r="E15" s="562" t="s">
        <v>506</v>
      </c>
      <c r="F15" s="562"/>
      <c r="G15" s="563"/>
      <c r="H15" s="797" t="s">
        <v>427</v>
      </c>
      <c r="I15" s="928"/>
      <c r="J15" s="366" t="s">
        <v>415</v>
      </c>
    </row>
    <row r="16" spans="1:10" ht="14.5" thickBot="1" x14ac:dyDescent="0.35">
      <c r="A16" s="26" t="s">
        <v>54</v>
      </c>
      <c r="B16" s="27">
        <v>45748</v>
      </c>
      <c r="C16" s="797" t="s">
        <v>427</v>
      </c>
      <c r="D16" s="928"/>
      <c r="E16" s="565"/>
      <c r="F16" s="797" t="s">
        <v>422</v>
      </c>
      <c r="G16" s="934"/>
      <c r="H16" s="934"/>
      <c r="I16" s="928"/>
      <c r="J16" s="366" t="s">
        <v>415</v>
      </c>
    </row>
    <row r="17" spans="1:12" ht="14.5" thickBot="1" x14ac:dyDescent="0.35">
      <c r="A17" s="26" t="s">
        <v>54</v>
      </c>
      <c r="B17" s="27">
        <v>45749</v>
      </c>
      <c r="C17" s="939" t="s">
        <v>506</v>
      </c>
      <c r="D17" s="968"/>
      <c r="E17" s="567"/>
      <c r="F17" s="899" t="s">
        <v>514</v>
      </c>
      <c r="G17" s="900"/>
      <c r="H17" s="900"/>
      <c r="I17" s="901"/>
      <c r="J17" s="366" t="s">
        <v>415</v>
      </c>
      <c r="L17" s="32" t="s">
        <v>426</v>
      </c>
    </row>
    <row r="18" spans="1:12" ht="14.5" thickBot="1" x14ac:dyDescent="0.35">
      <c r="A18" s="26" t="s">
        <v>51</v>
      </c>
      <c r="B18" s="27">
        <v>45750</v>
      </c>
      <c r="C18" s="797" t="s">
        <v>427</v>
      </c>
      <c r="D18" s="928"/>
      <c r="E18" s="567"/>
      <c r="F18" s="564" t="s">
        <v>427</v>
      </c>
      <c r="G18" s="566"/>
      <c r="H18" s="566"/>
      <c r="I18" s="567"/>
      <c r="J18" s="366" t="s">
        <v>415</v>
      </c>
      <c r="L18" s="32" t="s">
        <v>426</v>
      </c>
    </row>
    <row r="19" spans="1:12" ht="14.5" thickBot="1" x14ac:dyDescent="0.35">
      <c r="A19" s="26" t="s">
        <v>52</v>
      </c>
      <c r="B19" s="27">
        <v>45751</v>
      </c>
      <c r="C19" s="957" t="s">
        <v>425</v>
      </c>
      <c r="D19" s="958"/>
      <c r="E19" s="959"/>
      <c r="F19" s="965" t="s">
        <v>101</v>
      </c>
      <c r="G19" s="966"/>
      <c r="H19" s="967"/>
      <c r="I19" s="544"/>
      <c r="J19" s="360" t="s">
        <v>415</v>
      </c>
    </row>
    <row r="20" spans="1:12" ht="14" x14ac:dyDescent="0.3">
      <c r="B20" s="27"/>
      <c r="C20" s="28"/>
      <c r="D20" s="28"/>
      <c r="E20" s="28"/>
    </row>
    <row r="21" spans="1:12" ht="13.5" thickBot="1" x14ac:dyDescent="0.35"/>
    <row r="22" spans="1:12" ht="16" thickBot="1" x14ac:dyDescent="0.4">
      <c r="E22" s="46" t="s">
        <v>6</v>
      </c>
      <c r="F22" s="47" t="s">
        <v>9</v>
      </c>
      <c r="G22" s="48" t="s">
        <v>12</v>
      </c>
    </row>
    <row r="23" spans="1:12" ht="16" thickBot="1" x14ac:dyDescent="0.4">
      <c r="E23" s="49" t="s">
        <v>7</v>
      </c>
      <c r="F23" s="39" t="s">
        <v>10</v>
      </c>
      <c r="G23" s="50" t="s">
        <v>13</v>
      </c>
    </row>
    <row r="24" spans="1:12" ht="16" thickBot="1" x14ac:dyDescent="0.4">
      <c r="E24" s="51" t="s">
        <v>8</v>
      </c>
      <c r="F24" s="52" t="s">
        <v>11</v>
      </c>
      <c r="G24" s="53" t="s">
        <v>4</v>
      </c>
    </row>
    <row r="25" spans="1:12" ht="13.5" thickBot="1" x14ac:dyDescent="0.35">
      <c r="J25" s="797" t="s">
        <v>427</v>
      </c>
      <c r="K25" s="928"/>
    </row>
    <row r="27" spans="1:12" x14ac:dyDescent="0.3">
      <c r="C27" s="951"/>
      <c r="D27" s="951"/>
      <c r="E27" s="951"/>
    </row>
    <row r="28" spans="1:12" ht="13.5" thickBot="1" x14ac:dyDescent="0.35">
      <c r="C28" s="40"/>
      <c r="D28" s="40"/>
    </row>
    <row r="29" spans="1:12" ht="13.5" thickBot="1" x14ac:dyDescent="0.35">
      <c r="D29" s="60"/>
      <c r="E29" s="65"/>
      <c r="F29" s="60"/>
      <c r="G29" s="107" t="s">
        <v>151</v>
      </c>
      <c r="H29" s="106" t="s">
        <v>152</v>
      </c>
      <c r="I29" s="106" t="s">
        <v>153</v>
      </c>
    </row>
    <row r="30" spans="1:12" ht="13" customHeight="1" thickBot="1" x14ac:dyDescent="0.35">
      <c r="D30" s="696" t="s">
        <v>6</v>
      </c>
      <c r="E30" s="449" t="s">
        <v>114</v>
      </c>
      <c r="F30" s="394"/>
      <c r="G30" s="449"/>
      <c r="H30" s="83"/>
      <c r="I30" s="83">
        <f>SUM(G30:H30)</f>
        <v>0</v>
      </c>
    </row>
    <row r="31" spans="1:12" ht="13" customHeight="1" thickBot="1" x14ac:dyDescent="0.35">
      <c r="D31" s="697"/>
      <c r="E31" s="779" t="s">
        <v>85</v>
      </c>
      <c r="F31" s="477" t="s">
        <v>111</v>
      </c>
      <c r="G31" s="461"/>
      <c r="H31" s="84"/>
      <c r="I31" s="83">
        <f>SUM(G31:H31)</f>
        <v>0</v>
      </c>
    </row>
    <row r="32" spans="1:12" ht="13" customHeight="1" thickBot="1" x14ac:dyDescent="0.35">
      <c r="D32" s="697"/>
      <c r="E32" s="780" t="s">
        <v>115</v>
      </c>
      <c r="F32" s="85" t="s">
        <v>123</v>
      </c>
      <c r="G32" s="108"/>
      <c r="H32" s="85"/>
      <c r="I32" s="83">
        <f>SUM(G32:H32)</f>
        <v>0</v>
      </c>
    </row>
    <row r="33" spans="4:9" ht="13" customHeight="1" thickBot="1" x14ac:dyDescent="0.35">
      <c r="D33" s="698"/>
      <c r="E33" s="67" t="s">
        <v>116</v>
      </c>
      <c r="F33" s="396" t="s">
        <v>383</v>
      </c>
      <c r="G33" s="67"/>
      <c r="H33" s="86"/>
      <c r="I33" s="83">
        <f>SUM(G33:H33)</f>
        <v>0</v>
      </c>
    </row>
    <row r="34" spans="4:9" ht="13.5" thickBot="1" x14ac:dyDescent="0.35">
      <c r="D34" s="61"/>
      <c r="E34" s="21"/>
      <c r="F34" s="63"/>
      <c r="G34" s="21"/>
      <c r="H34" s="63"/>
      <c r="I34" s="63"/>
    </row>
    <row r="35" spans="4:9" ht="13" customHeight="1" thickBot="1" x14ac:dyDescent="0.35">
      <c r="D35" s="705" t="s">
        <v>7</v>
      </c>
      <c r="E35" s="452" t="s">
        <v>117</v>
      </c>
      <c r="F35" s="453" t="s">
        <v>113</v>
      </c>
      <c r="G35" s="462"/>
      <c r="H35" s="87"/>
      <c r="I35" s="87">
        <f>SUM(G35:H35)</f>
        <v>0</v>
      </c>
    </row>
    <row r="36" spans="4:9" ht="13" customHeight="1" thickBot="1" x14ac:dyDescent="0.35">
      <c r="D36" s="706"/>
      <c r="E36" s="69" t="s">
        <v>118</v>
      </c>
      <c r="F36" s="88" t="s">
        <v>119</v>
      </c>
      <c r="G36" s="69"/>
      <c r="H36" s="88"/>
      <c r="I36" s="87">
        <f>SUM(G36:H36)</f>
        <v>0</v>
      </c>
    </row>
    <row r="37" spans="4:9" ht="13" customHeight="1" thickBot="1" x14ac:dyDescent="0.35">
      <c r="D37" s="707"/>
      <c r="E37" s="452" t="s">
        <v>121</v>
      </c>
      <c r="F37" s="453" t="s">
        <v>120</v>
      </c>
      <c r="G37" s="462"/>
      <c r="H37" s="87"/>
      <c r="I37" s="87">
        <f>SUM(G37:H37)</f>
        <v>0</v>
      </c>
    </row>
    <row r="38" spans="4:9" ht="13.5" thickBot="1" x14ac:dyDescent="0.35">
      <c r="D38" s="62"/>
      <c r="E38" s="21"/>
      <c r="F38" s="63"/>
      <c r="G38" s="21"/>
      <c r="H38" s="63"/>
      <c r="I38" s="63"/>
    </row>
    <row r="39" spans="4:9" ht="13" customHeight="1" thickBot="1" x14ac:dyDescent="0.35">
      <c r="D39" s="712" t="s">
        <v>8</v>
      </c>
      <c r="E39" s="454" t="s">
        <v>131</v>
      </c>
      <c r="F39" s="455" t="s">
        <v>122</v>
      </c>
      <c r="G39" s="463"/>
      <c r="H39" s="89"/>
      <c r="I39" s="89">
        <f>SUM(G39:H39)</f>
        <v>0</v>
      </c>
    </row>
    <row r="40" spans="4:9" ht="13" customHeight="1" thickBot="1" x14ac:dyDescent="0.35">
      <c r="D40" s="713"/>
      <c r="E40" s="71" t="s">
        <v>130</v>
      </c>
      <c r="F40" s="90" t="s">
        <v>123</v>
      </c>
      <c r="G40" s="71"/>
      <c r="H40" s="90"/>
      <c r="I40" s="114">
        <f>SUM(G40:H40)</f>
        <v>0</v>
      </c>
    </row>
    <row r="41" spans="4:9" ht="12" customHeight="1" x14ac:dyDescent="0.3">
      <c r="D41" s="713"/>
      <c r="E41" s="456" t="s">
        <v>128</v>
      </c>
      <c r="F41" s="478" t="s">
        <v>113</v>
      </c>
      <c r="G41" s="464"/>
      <c r="H41" s="72"/>
      <c r="I41" s="91">
        <f>SUM(G41:H41)</f>
        <v>0</v>
      </c>
    </row>
    <row r="42" spans="4:9" ht="13" customHeight="1" thickBot="1" x14ac:dyDescent="0.35">
      <c r="D42" s="714"/>
      <c r="E42" s="73" t="s">
        <v>129</v>
      </c>
      <c r="F42" s="92" t="s">
        <v>340</v>
      </c>
      <c r="G42" s="109"/>
      <c r="H42" s="73"/>
      <c r="I42" s="92">
        <f>SUM(G42:H42)</f>
        <v>0</v>
      </c>
    </row>
    <row r="43" spans="4:9" ht="13.5" thickBot="1" x14ac:dyDescent="0.35">
      <c r="D43" s="63"/>
      <c r="E43" s="21"/>
      <c r="F43" s="63"/>
      <c r="G43" s="21"/>
      <c r="H43" s="63"/>
      <c r="I43" s="63"/>
    </row>
    <row r="44" spans="4:9" s="21" customFormat="1" ht="15.75" customHeight="1" thickBot="1" x14ac:dyDescent="0.3">
      <c r="D44" s="689" t="s">
        <v>9</v>
      </c>
      <c r="E44" s="397" t="s">
        <v>124</v>
      </c>
      <c r="F44" s="398" t="s">
        <v>111</v>
      </c>
      <c r="G44" s="465"/>
      <c r="H44" s="304"/>
      <c r="I44" s="304">
        <f>SUM(G44:H44)</f>
        <v>0</v>
      </c>
    </row>
    <row r="45" spans="4:9" s="21" customFormat="1" thickBot="1" x14ac:dyDescent="0.3">
      <c r="D45" s="690"/>
      <c r="E45" s="399" t="s">
        <v>125</v>
      </c>
      <c r="F45" s="400" t="s">
        <v>358</v>
      </c>
      <c r="G45" s="466"/>
      <c r="H45" s="305"/>
      <c r="I45" s="305">
        <f>SUM(G45:H45)</f>
        <v>0</v>
      </c>
    </row>
    <row r="46" spans="4:9" s="21" customFormat="1" thickBot="1" x14ac:dyDescent="0.3">
      <c r="D46" s="690"/>
      <c r="E46" s="397"/>
      <c r="F46" s="401"/>
      <c r="G46" s="466"/>
      <c r="H46" s="305"/>
      <c r="I46" s="305">
        <f>SUM(G46:H46)</f>
        <v>0</v>
      </c>
    </row>
    <row r="47" spans="4:9" s="21" customFormat="1" thickBot="1" x14ac:dyDescent="0.3">
      <c r="D47" s="690"/>
      <c r="E47" s="399" t="s">
        <v>126</v>
      </c>
      <c r="F47" s="401" t="s">
        <v>384</v>
      </c>
      <c r="G47" s="467"/>
      <c r="H47" s="305"/>
      <c r="I47" s="305">
        <f>SUM(G47:H47)</f>
        <v>0</v>
      </c>
    </row>
    <row r="48" spans="4:9" s="21" customFormat="1" thickBot="1" x14ac:dyDescent="0.3">
      <c r="D48" s="691"/>
      <c r="E48" s="74"/>
      <c r="F48" s="402"/>
      <c r="G48" s="306"/>
      <c r="H48" s="307"/>
      <c r="I48" s="307">
        <f>SUM(G48:H48)</f>
        <v>0</v>
      </c>
    </row>
    <row r="49" spans="4:9" ht="13.5" thickBot="1" x14ac:dyDescent="0.35">
      <c r="D49" s="63"/>
      <c r="E49" s="21"/>
      <c r="F49" s="63"/>
      <c r="G49" s="21"/>
      <c r="H49" s="63"/>
      <c r="I49" s="63"/>
    </row>
    <row r="50" spans="4:9" ht="12" customHeight="1" x14ac:dyDescent="0.3">
      <c r="D50" s="708" t="s">
        <v>10</v>
      </c>
      <c r="E50" s="403" t="s">
        <v>385</v>
      </c>
      <c r="F50" s="479" t="s">
        <v>382</v>
      </c>
      <c r="G50" s="403"/>
      <c r="H50" s="77"/>
      <c r="I50" s="94">
        <f>SUM(G50:H50)</f>
        <v>0</v>
      </c>
    </row>
    <row r="51" spans="4:9" ht="12" customHeight="1" x14ac:dyDescent="0.3">
      <c r="D51" s="709"/>
      <c r="E51" s="75" t="s">
        <v>132</v>
      </c>
      <c r="F51" s="95" t="s">
        <v>122</v>
      </c>
      <c r="G51" s="75"/>
      <c r="H51" s="111"/>
      <c r="I51" s="95">
        <f t="shared" ref="I51:I60" si="0">SUM(G51:H51)</f>
        <v>0</v>
      </c>
    </row>
    <row r="52" spans="4:9" ht="12" customHeight="1" x14ac:dyDescent="0.3">
      <c r="D52" s="709"/>
      <c r="E52" s="75" t="s">
        <v>133</v>
      </c>
      <c r="F52" s="95" t="s">
        <v>111</v>
      </c>
      <c r="G52" s="75"/>
      <c r="H52" s="111"/>
      <c r="I52" s="95">
        <f t="shared" si="0"/>
        <v>0</v>
      </c>
    </row>
    <row r="53" spans="4:9" ht="12" customHeight="1" x14ac:dyDescent="0.3">
      <c r="D53" s="709"/>
      <c r="E53" s="75" t="s">
        <v>134</v>
      </c>
      <c r="F53" s="95" t="s">
        <v>135</v>
      </c>
      <c r="G53" s="75"/>
      <c r="H53" s="111"/>
      <c r="I53" s="95">
        <f t="shared" si="0"/>
        <v>0</v>
      </c>
    </row>
    <row r="54" spans="4:9" ht="13" customHeight="1" thickBot="1" x14ac:dyDescent="0.35">
      <c r="D54" s="709"/>
      <c r="E54" s="76" t="s">
        <v>136</v>
      </c>
      <c r="F54" s="96" t="s">
        <v>137</v>
      </c>
      <c r="G54" s="76"/>
      <c r="H54" s="112"/>
      <c r="I54" s="96">
        <f t="shared" si="0"/>
        <v>0</v>
      </c>
    </row>
    <row r="55" spans="4:9" ht="12" customHeight="1" x14ac:dyDescent="0.3">
      <c r="D55" s="709"/>
      <c r="E55" s="404" t="s">
        <v>138</v>
      </c>
      <c r="F55" s="479" t="s">
        <v>120</v>
      </c>
      <c r="G55" s="403"/>
      <c r="H55" s="77"/>
      <c r="I55" s="94">
        <f t="shared" si="0"/>
        <v>0</v>
      </c>
    </row>
    <row r="56" spans="4:9" ht="13" customHeight="1" thickBot="1" x14ac:dyDescent="0.35">
      <c r="D56" s="709"/>
      <c r="E56" s="78" t="s">
        <v>139</v>
      </c>
      <c r="F56" s="97" t="s">
        <v>120</v>
      </c>
      <c r="G56" s="110"/>
      <c r="H56" s="78"/>
      <c r="I56" s="97">
        <f t="shared" si="0"/>
        <v>0</v>
      </c>
    </row>
    <row r="57" spans="4:9" ht="13" customHeight="1" thickBot="1" x14ac:dyDescent="0.35">
      <c r="D57" s="709"/>
      <c r="E57" s="405"/>
      <c r="F57" s="406"/>
      <c r="G57" s="468"/>
      <c r="H57" s="98"/>
      <c r="I57" s="113">
        <f t="shared" si="0"/>
        <v>0</v>
      </c>
    </row>
    <row r="58" spans="4:9" ht="13" customHeight="1" thickBot="1" x14ac:dyDescent="0.35">
      <c r="D58" s="709"/>
      <c r="E58" s="79" t="s">
        <v>140</v>
      </c>
      <c r="F58" s="99" t="s">
        <v>113</v>
      </c>
      <c r="G58" s="79"/>
      <c r="H58" s="99"/>
      <c r="I58" s="115">
        <f t="shared" si="0"/>
        <v>0</v>
      </c>
    </row>
    <row r="59" spans="4:9" ht="12" customHeight="1" x14ac:dyDescent="0.3">
      <c r="D59" s="709"/>
      <c r="E59" s="407" t="s">
        <v>386</v>
      </c>
      <c r="F59" s="479" t="s">
        <v>387</v>
      </c>
      <c r="G59" s="403"/>
      <c r="H59" s="77"/>
      <c r="I59" s="94">
        <f t="shared" si="0"/>
        <v>0</v>
      </c>
    </row>
    <row r="60" spans="4:9" ht="13" customHeight="1" thickBot="1" x14ac:dyDescent="0.35">
      <c r="D60" s="710"/>
      <c r="E60" s="408" t="s">
        <v>388</v>
      </c>
      <c r="F60" s="97" t="s">
        <v>341</v>
      </c>
      <c r="G60" s="110"/>
      <c r="H60" s="78"/>
      <c r="I60" s="97">
        <f t="shared" si="0"/>
        <v>0</v>
      </c>
    </row>
    <row r="61" spans="4:9" ht="13.5" thickBot="1" x14ac:dyDescent="0.35">
      <c r="D61" s="63"/>
      <c r="E61" s="21"/>
      <c r="F61" s="63"/>
      <c r="G61" s="21"/>
      <c r="H61" s="63"/>
      <c r="I61" s="63"/>
    </row>
    <row r="62" spans="4:9" ht="13" customHeight="1" thickBot="1" x14ac:dyDescent="0.35">
      <c r="D62" s="816" t="s">
        <v>11</v>
      </c>
      <c r="E62" s="381" t="s">
        <v>141</v>
      </c>
      <c r="F62" s="381" t="s">
        <v>127</v>
      </c>
      <c r="G62" s="469"/>
      <c r="H62" s="116"/>
      <c r="I62" s="116">
        <f>SUM(G62:H62)</f>
        <v>0</v>
      </c>
    </row>
    <row r="63" spans="4:9" ht="13" customHeight="1" thickBot="1" x14ac:dyDescent="0.35">
      <c r="D63" s="817"/>
      <c r="E63" s="232" t="s">
        <v>142</v>
      </c>
      <c r="F63" s="232" t="s">
        <v>127</v>
      </c>
      <c r="G63" s="470"/>
      <c r="H63" s="120"/>
      <c r="I63" s="120">
        <f>SUM(G63:H63)</f>
        <v>0</v>
      </c>
    </row>
    <row r="64" spans="4:9" ht="13" customHeight="1" thickBot="1" x14ac:dyDescent="0.35">
      <c r="D64" s="818"/>
      <c r="E64" s="233" t="s">
        <v>143</v>
      </c>
      <c r="F64" s="233" t="s">
        <v>144</v>
      </c>
      <c r="G64" s="117"/>
      <c r="H64" s="118"/>
      <c r="I64" s="119">
        <f>SUM(G64:H64)</f>
        <v>0</v>
      </c>
    </row>
    <row r="65" spans="4:9" ht="13.5" thickBot="1" x14ac:dyDescent="0.35">
      <c r="D65" s="63"/>
      <c r="E65" s="21"/>
      <c r="F65" s="63"/>
      <c r="G65" s="21"/>
      <c r="H65" s="63"/>
      <c r="I65" s="63"/>
    </row>
    <row r="66" spans="4:9" ht="12" customHeight="1" x14ac:dyDescent="0.3">
      <c r="D66" s="814" t="s">
        <v>12</v>
      </c>
      <c r="E66" s="410" t="s">
        <v>159</v>
      </c>
      <c r="F66" s="411" t="s">
        <v>111</v>
      </c>
      <c r="G66" s="471"/>
      <c r="H66" s="121"/>
      <c r="I66" s="100">
        <f>SUM(G66:H66)</f>
        <v>0</v>
      </c>
    </row>
    <row r="67" spans="4:9" ht="13" customHeight="1" thickBot="1" x14ac:dyDescent="0.35">
      <c r="D67" s="815" t="s">
        <v>12</v>
      </c>
      <c r="E67" s="412" t="s">
        <v>145</v>
      </c>
      <c r="F67" s="413" t="s">
        <v>146</v>
      </c>
      <c r="G67" s="80"/>
      <c r="H67" s="122"/>
      <c r="I67" s="101">
        <f>SUM(G67:H67)</f>
        <v>0</v>
      </c>
    </row>
    <row r="68" spans="4:9" ht="13.5" thickBot="1" x14ac:dyDescent="0.35">
      <c r="D68" s="63"/>
      <c r="E68" s="21"/>
      <c r="F68" s="63"/>
      <c r="G68" s="21"/>
      <c r="H68" s="63"/>
      <c r="I68" s="63"/>
    </row>
    <row r="69" spans="4:9" ht="12" customHeight="1" x14ac:dyDescent="0.3">
      <c r="D69" s="819" t="s">
        <v>13</v>
      </c>
      <c r="E69" s="414" t="s">
        <v>155</v>
      </c>
      <c r="F69" s="480" t="s">
        <v>382</v>
      </c>
      <c r="G69" s="472"/>
      <c r="H69" s="234"/>
      <c r="I69" s="234">
        <f>SUM(G69:H69)</f>
        <v>0</v>
      </c>
    </row>
    <row r="70" spans="4:9" ht="12" customHeight="1" x14ac:dyDescent="0.3">
      <c r="D70" s="820"/>
      <c r="E70" s="235" t="s">
        <v>321</v>
      </c>
      <c r="F70" s="283" t="s">
        <v>111</v>
      </c>
      <c r="G70" s="473"/>
      <c r="H70" s="235"/>
      <c r="I70" s="235">
        <f>SUM(G70:H70)</f>
        <v>0</v>
      </c>
    </row>
    <row r="71" spans="4:9" ht="12" customHeight="1" x14ac:dyDescent="0.3">
      <c r="D71" s="820"/>
      <c r="E71" s="235" t="s">
        <v>322</v>
      </c>
      <c r="F71" s="235" t="s">
        <v>341</v>
      </c>
      <c r="G71" s="473"/>
      <c r="H71" s="235"/>
      <c r="I71" s="235">
        <f>SUM(G71:H71)</f>
        <v>0</v>
      </c>
    </row>
    <row r="72" spans="4:9" ht="13" customHeight="1" thickBot="1" x14ac:dyDescent="0.35">
      <c r="D72" s="821"/>
      <c r="E72" s="236" t="s">
        <v>148</v>
      </c>
      <c r="F72" s="237" t="s">
        <v>149</v>
      </c>
      <c r="G72" s="474">
        <v>14</v>
      </c>
      <c r="H72" s="237"/>
      <c r="I72" s="237">
        <f>SUM(G72:H72)</f>
        <v>14</v>
      </c>
    </row>
    <row r="73" spans="4:9" ht="13.5" thickBot="1" x14ac:dyDescent="0.35">
      <c r="D73" s="63"/>
      <c r="E73" s="21"/>
      <c r="F73" s="63"/>
      <c r="G73" s="21"/>
      <c r="H73" s="63"/>
      <c r="I73" s="63"/>
    </row>
    <row r="74" spans="4:9" ht="16" thickBot="1" x14ac:dyDescent="0.4">
      <c r="D74" s="64" t="s">
        <v>4</v>
      </c>
      <c r="E74" s="417" t="s">
        <v>150</v>
      </c>
      <c r="F74" s="459" t="s">
        <v>395</v>
      </c>
      <c r="G74" s="417">
        <v>6</v>
      </c>
      <c r="H74" s="102"/>
      <c r="I74" s="102">
        <f>SUM(G74:H74)</f>
        <v>6</v>
      </c>
    </row>
    <row r="75" spans="4:9" ht="13.5" thickBot="1" x14ac:dyDescent="0.35">
      <c r="D75" s="63"/>
      <c r="E75" s="21"/>
      <c r="F75" s="63"/>
      <c r="G75" s="21"/>
      <c r="H75" s="63"/>
      <c r="I75" s="63"/>
    </row>
    <row r="76" spans="4:9" ht="12" customHeight="1" x14ac:dyDescent="0.3">
      <c r="D76" s="726" t="s">
        <v>104</v>
      </c>
      <c r="E76" s="729" t="s">
        <v>103</v>
      </c>
      <c r="F76" s="481" t="s">
        <v>112</v>
      </c>
      <c r="G76" s="475"/>
      <c r="H76" s="103"/>
      <c r="I76" s="103">
        <f>SUM(G76:H76)</f>
        <v>0</v>
      </c>
    </row>
    <row r="77" spans="4:9" ht="12" customHeight="1" x14ac:dyDescent="0.3">
      <c r="D77" s="727"/>
      <c r="E77" s="730"/>
      <c r="F77" s="482" t="s">
        <v>111</v>
      </c>
      <c r="G77" s="240"/>
      <c r="H77" s="241"/>
      <c r="I77" s="104">
        <f>SUM(G77:H77)</f>
        <v>0</v>
      </c>
    </row>
    <row r="78" spans="4:9" ht="12" customHeight="1" x14ac:dyDescent="0.3">
      <c r="D78" s="727"/>
      <c r="E78" s="730"/>
      <c r="F78" s="483" t="s">
        <v>410</v>
      </c>
      <c r="G78" s="240"/>
      <c r="H78" s="241"/>
      <c r="I78" s="104">
        <f>SUM(G78:H78)</f>
        <v>0</v>
      </c>
    </row>
    <row r="79" spans="4:9" ht="12" customHeight="1" x14ac:dyDescent="0.3">
      <c r="D79" s="727"/>
      <c r="E79" s="730"/>
      <c r="F79" s="484" t="s">
        <v>407</v>
      </c>
      <c r="G79" s="81"/>
      <c r="H79" s="104"/>
      <c r="I79" s="104">
        <f>SUM(G79:H79)</f>
        <v>0</v>
      </c>
    </row>
    <row r="80" spans="4:9" ht="13" customHeight="1" thickBot="1" x14ac:dyDescent="0.35">
      <c r="D80" s="728"/>
      <c r="E80" s="731"/>
      <c r="F80" s="485" t="s">
        <v>154</v>
      </c>
      <c r="G80" s="82"/>
      <c r="H80" s="105"/>
      <c r="I80" s="105">
        <f>SUM(G80:H80)</f>
        <v>0</v>
      </c>
    </row>
    <row r="81" spans="4:9" ht="13.5" thickBot="1" x14ac:dyDescent="0.35">
      <c r="D81" s="244" t="s">
        <v>172</v>
      </c>
      <c r="E81" s="244"/>
      <c r="F81" s="244"/>
      <c r="G81" s="244"/>
      <c r="H81" s="244"/>
      <c r="I81" s="128">
        <v>5</v>
      </c>
    </row>
    <row r="82" spans="4:9" ht="16" thickBot="1" x14ac:dyDescent="0.35">
      <c r="D82" s="904" t="s">
        <v>171</v>
      </c>
      <c r="E82" s="905"/>
      <c r="F82" s="906"/>
      <c r="G82" s="129">
        <f>SUM(G30:G81)</f>
        <v>20</v>
      </c>
      <c r="H82" s="123">
        <f>SUM(H30:H81)</f>
        <v>0</v>
      </c>
      <c r="I82" s="123">
        <f>SUM(I30:I81)</f>
        <v>25</v>
      </c>
    </row>
    <row r="83" spans="4:9" x14ac:dyDescent="0.3">
      <c r="D83" s="21"/>
      <c r="E83" s="21"/>
      <c r="F83" s="21"/>
      <c r="G83" s="21"/>
      <c r="H83" s="28" t="s">
        <v>173</v>
      </c>
      <c r="I83" s="28">
        <f>35*2-7</f>
        <v>63</v>
      </c>
    </row>
    <row r="84" spans="4:9" x14ac:dyDescent="0.3">
      <c r="I84" s="32" t="s">
        <v>330</v>
      </c>
    </row>
  </sheetData>
  <mergeCells count="35">
    <mergeCell ref="C19:E19"/>
    <mergeCell ref="F19:H19"/>
    <mergeCell ref="H15:I15"/>
    <mergeCell ref="C16:D16"/>
    <mergeCell ref="J25:K25"/>
    <mergeCell ref="C18:D18"/>
    <mergeCell ref="F17:I17"/>
    <mergeCell ref="C17:D17"/>
    <mergeCell ref="D62:D64"/>
    <mergeCell ref="C27:E27"/>
    <mergeCell ref="D30:D33"/>
    <mergeCell ref="E31:E32"/>
    <mergeCell ref="D35:D37"/>
    <mergeCell ref="D39:D42"/>
    <mergeCell ref="D50:D60"/>
    <mergeCell ref="D44:D48"/>
    <mergeCell ref="D82:F82"/>
    <mergeCell ref="D66:D67"/>
    <mergeCell ref="D69:D72"/>
    <mergeCell ref="D76:D80"/>
    <mergeCell ref="E76:E80"/>
    <mergeCell ref="C3:H3"/>
    <mergeCell ref="C12:H12"/>
    <mergeCell ref="F16:I16"/>
    <mergeCell ref="C9:E9"/>
    <mergeCell ref="C10:E10"/>
    <mergeCell ref="C6:E6"/>
    <mergeCell ref="C7:E7"/>
    <mergeCell ref="F7:I7"/>
    <mergeCell ref="C8:E8"/>
    <mergeCell ref="F8:I8"/>
    <mergeCell ref="F10:H10"/>
    <mergeCell ref="C15:D15"/>
    <mergeCell ref="H6:I6"/>
    <mergeCell ref="F9:I9"/>
  </mergeCells>
  <phoneticPr fontId="1" type="noConversion"/>
  <pageMargins left="0.78749999999999998" right="0.78749999999999998" top="0.98402777777777772" bottom="0.98402777777777772" header="0.51180555555555551" footer="0.51180555555555551"/>
  <pageSetup paperSize="9"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1"/>
  <dimension ref="A1:R97"/>
  <sheetViews>
    <sheetView workbookViewId="0">
      <selection activeCell="C3" sqref="C3:H3"/>
    </sheetView>
  </sheetViews>
  <sheetFormatPr baseColWidth="10" defaultColWidth="11.453125" defaultRowHeight="12.5" x14ac:dyDescent="0.25"/>
  <cols>
    <col min="1" max="1" width="4.36328125" style="21" customWidth="1"/>
    <col min="2" max="2" width="9" style="21" customWidth="1"/>
    <col min="3" max="3" width="19.81640625" style="21" customWidth="1"/>
    <col min="4" max="4" width="14.36328125" style="21" customWidth="1"/>
    <col min="5" max="5" width="17.453125" style="21" customWidth="1"/>
    <col min="6" max="6" width="14.453125" style="21" customWidth="1"/>
    <col min="7" max="7" width="13" style="21" customWidth="1"/>
    <col min="8" max="8" width="15.1796875" style="21" customWidth="1"/>
    <col min="9" max="9" width="16.1796875" style="21" customWidth="1"/>
    <col min="10" max="16384" width="11.453125" style="21"/>
  </cols>
  <sheetData>
    <row r="1" spans="1:18" ht="13" thickBot="1" x14ac:dyDescent="0.3"/>
    <row r="2" spans="1:18" ht="16" thickBot="1" x14ac:dyDescent="0.3">
      <c r="C2" s="892" t="s">
        <v>338</v>
      </c>
      <c r="D2" s="893"/>
      <c r="E2" s="893"/>
      <c r="F2" s="893"/>
      <c r="G2" s="893"/>
      <c r="H2" s="893"/>
      <c r="I2" s="894"/>
    </row>
    <row r="3" spans="1:18" ht="16" thickBot="1" x14ac:dyDescent="0.4">
      <c r="C3" s="915" t="s">
        <v>516</v>
      </c>
      <c r="D3" s="915"/>
      <c r="E3" s="915"/>
      <c r="F3" s="915"/>
      <c r="G3" s="915"/>
      <c r="H3" s="915"/>
    </row>
    <row r="4" spans="1:18" ht="13.5" thickBot="1" x14ac:dyDescent="0.3">
      <c r="C4" s="33" t="s">
        <v>48</v>
      </c>
      <c r="D4" s="24" t="s">
        <v>49</v>
      </c>
      <c r="E4" s="24" t="s">
        <v>50</v>
      </c>
      <c r="F4" s="24" t="s">
        <v>1</v>
      </c>
      <c r="G4" s="24" t="s">
        <v>2</v>
      </c>
      <c r="H4" s="24" t="s">
        <v>3</v>
      </c>
      <c r="I4" s="34" t="s">
        <v>0</v>
      </c>
    </row>
    <row r="5" spans="1:18" ht="19" customHeight="1" thickBot="1" x14ac:dyDescent="0.4">
      <c r="A5" s="26" t="s">
        <v>53</v>
      </c>
      <c r="B5" s="27">
        <v>45782</v>
      </c>
      <c r="C5" s="562" t="s">
        <v>506</v>
      </c>
      <c r="D5" s="566"/>
      <c r="E5" s="567"/>
      <c r="F5" s="975" t="s">
        <v>515</v>
      </c>
      <c r="G5" s="976"/>
      <c r="H5" s="976"/>
      <c r="I5" s="977"/>
      <c r="J5" s="274" t="s">
        <v>356</v>
      </c>
      <c r="K5" s="378" t="s">
        <v>374</v>
      </c>
    </row>
    <row r="6" spans="1:18" ht="15" customHeight="1" thickBot="1" x14ac:dyDescent="0.3">
      <c r="A6" s="26" t="s">
        <v>54</v>
      </c>
      <c r="B6" s="27">
        <v>45783</v>
      </c>
      <c r="C6" s="960" t="s">
        <v>149</v>
      </c>
      <c r="D6" s="961"/>
      <c r="E6" s="962"/>
      <c r="F6" s="960" t="s">
        <v>149</v>
      </c>
      <c r="G6" s="961"/>
      <c r="H6" s="961"/>
      <c r="I6" s="962"/>
      <c r="J6" s="274" t="s">
        <v>356</v>
      </c>
      <c r="M6" s="951"/>
      <c r="N6" s="951"/>
    </row>
    <row r="7" spans="1:18" ht="15" customHeight="1" thickBot="1" x14ac:dyDescent="0.35">
      <c r="A7" s="26" t="s">
        <v>54</v>
      </c>
      <c r="B7" s="27">
        <v>45784</v>
      </c>
      <c r="C7" s="569" t="s">
        <v>508</v>
      </c>
      <c r="D7" s="568"/>
      <c r="E7" s="568"/>
      <c r="F7" s="1000"/>
      <c r="G7" s="1001"/>
      <c r="H7" s="1001"/>
      <c r="I7" s="1002"/>
      <c r="J7" s="274" t="s">
        <v>356</v>
      </c>
      <c r="K7" s="32" t="s">
        <v>426</v>
      </c>
    </row>
    <row r="8" spans="1:18" ht="15" thickBot="1" x14ac:dyDescent="0.3">
      <c r="A8" s="26" t="s">
        <v>51</v>
      </c>
      <c r="B8" s="27">
        <v>45785</v>
      </c>
      <c r="C8" s="987" t="s">
        <v>324</v>
      </c>
      <c r="D8" s="988"/>
      <c r="E8" s="988"/>
      <c r="F8" s="988"/>
      <c r="G8" s="988"/>
      <c r="H8" s="988"/>
      <c r="I8" s="989"/>
      <c r="J8" s="274" t="s">
        <v>356</v>
      </c>
    </row>
    <row r="9" spans="1:18" ht="15" thickBot="1" x14ac:dyDescent="0.35">
      <c r="A9" s="26" t="s">
        <v>52</v>
      </c>
      <c r="B9" s="27">
        <v>45786</v>
      </c>
      <c r="C9" s="981"/>
      <c r="D9" s="982"/>
      <c r="E9" s="983"/>
      <c r="F9" s="975"/>
      <c r="G9" s="976"/>
      <c r="H9" s="976"/>
      <c r="I9" s="977"/>
      <c r="J9" s="274" t="s">
        <v>356</v>
      </c>
      <c r="M9" s="32"/>
    </row>
    <row r="10" spans="1:18" ht="14" x14ac:dyDescent="0.3">
      <c r="A10" s="26"/>
      <c r="B10" s="27"/>
      <c r="C10" s="37"/>
      <c r="D10" s="37"/>
      <c r="E10" s="28"/>
      <c r="F10" s="28"/>
      <c r="G10" s="28"/>
      <c r="H10" s="37"/>
      <c r="I10" s="37"/>
      <c r="M10" s="32"/>
    </row>
    <row r="11" spans="1:18" ht="14.5" thickBot="1" x14ac:dyDescent="0.35">
      <c r="B11" s="27"/>
      <c r="M11" s="32"/>
    </row>
    <row r="12" spans="1:18" ht="16" thickBot="1" x14ac:dyDescent="0.35">
      <c r="A12" s="26" t="s">
        <v>53</v>
      </c>
      <c r="B12" s="27">
        <v>45789</v>
      </c>
      <c r="C12" s="993"/>
      <c r="D12" s="995"/>
      <c r="E12" s="526"/>
      <c r="F12" s="978"/>
      <c r="G12" s="979"/>
      <c r="H12" s="980"/>
      <c r="I12" s="527"/>
      <c r="J12" s="274" t="s">
        <v>356</v>
      </c>
      <c r="K12" s="32"/>
      <c r="M12" s="32"/>
    </row>
    <row r="13" spans="1:18" ht="16" thickBot="1" x14ac:dyDescent="0.3">
      <c r="A13" s="26" t="s">
        <v>54</v>
      </c>
      <c r="B13" s="27">
        <v>45790</v>
      </c>
      <c r="C13" s="993"/>
      <c r="D13" s="995"/>
      <c r="E13" s="526"/>
      <c r="F13" s="978"/>
      <c r="G13" s="979"/>
      <c r="H13" s="980"/>
      <c r="I13" s="527"/>
      <c r="J13" s="274" t="s">
        <v>356</v>
      </c>
      <c r="Q13" s="42"/>
      <c r="R13" s="42"/>
    </row>
    <row r="14" spans="1:18" ht="15" thickBot="1" x14ac:dyDescent="0.3">
      <c r="A14" s="26" t="s">
        <v>54</v>
      </c>
      <c r="B14" s="27">
        <v>45791</v>
      </c>
      <c r="C14" s="963"/>
      <c r="D14" s="964"/>
      <c r="E14" s="525"/>
      <c r="F14" s="996"/>
      <c r="G14" s="997"/>
      <c r="H14" s="998"/>
      <c r="I14" s="999"/>
      <c r="J14" s="274" t="s">
        <v>356</v>
      </c>
      <c r="K14" s="222" t="s">
        <v>331</v>
      </c>
    </row>
    <row r="15" spans="1:18" ht="15" thickBot="1" x14ac:dyDescent="0.3">
      <c r="A15" s="26" t="s">
        <v>51</v>
      </c>
      <c r="B15" s="27">
        <v>45792</v>
      </c>
      <c r="C15" s="993"/>
      <c r="D15" s="994"/>
      <c r="E15" s="995"/>
      <c r="F15" s="963"/>
      <c r="G15" s="964"/>
      <c r="H15" s="998"/>
      <c r="I15" s="999"/>
      <c r="J15" s="274" t="s">
        <v>356</v>
      </c>
    </row>
    <row r="16" spans="1:18" ht="16" thickBot="1" x14ac:dyDescent="0.3">
      <c r="A16" s="26" t="s">
        <v>52</v>
      </c>
      <c r="B16" s="27">
        <v>45793</v>
      </c>
      <c r="C16" s="965" t="s">
        <v>101</v>
      </c>
      <c r="D16" s="966"/>
      <c r="E16" s="967"/>
      <c r="F16" s="978"/>
      <c r="G16" s="979"/>
      <c r="H16" s="980"/>
      <c r="I16" s="527"/>
      <c r="J16" s="274" t="s">
        <v>356</v>
      </c>
    </row>
    <row r="17" spans="1:10" ht="14" x14ac:dyDescent="0.25">
      <c r="A17" s="26"/>
      <c r="B17" s="27"/>
      <c r="C17"/>
      <c r="D17"/>
      <c r="E17"/>
      <c r="F17"/>
      <c r="G17"/>
      <c r="H17"/>
      <c r="I17"/>
    </row>
    <row r="18" spans="1:10" ht="16" thickBot="1" x14ac:dyDescent="0.4">
      <c r="B18" s="27"/>
      <c r="C18" s="915"/>
      <c r="D18" s="915"/>
      <c r="E18" s="915"/>
      <c r="F18" s="915"/>
      <c r="G18" s="915"/>
      <c r="H18" s="915"/>
    </row>
    <row r="19" spans="1:10" ht="15" customHeight="1" thickBot="1" x14ac:dyDescent="0.3">
      <c r="C19" s="370" t="s">
        <v>48</v>
      </c>
      <c r="D19" s="371" t="s">
        <v>49</v>
      </c>
      <c r="E19" s="371" t="s">
        <v>50</v>
      </c>
      <c r="F19" s="371" t="s">
        <v>1</v>
      </c>
      <c r="G19" s="371" t="s">
        <v>2</v>
      </c>
      <c r="H19" s="371" t="s">
        <v>3</v>
      </c>
      <c r="I19" s="373" t="s">
        <v>0</v>
      </c>
    </row>
    <row r="20" spans="1:10" ht="15" customHeight="1" thickBot="1" x14ac:dyDescent="0.3">
      <c r="A20" s="26" t="s">
        <v>53</v>
      </c>
      <c r="B20" s="27">
        <v>45796</v>
      </c>
      <c r="C20" s="941"/>
      <c r="D20" s="947"/>
      <c r="E20" s="374"/>
      <c r="F20" s="984"/>
      <c r="G20" s="985"/>
      <c r="H20" s="986"/>
      <c r="I20" s="375"/>
      <c r="J20" s="274" t="s">
        <v>356</v>
      </c>
    </row>
    <row r="21" spans="1:10" ht="16" thickBot="1" x14ac:dyDescent="0.3">
      <c r="A21" s="26" t="s">
        <v>54</v>
      </c>
      <c r="B21" s="27">
        <v>45797</v>
      </c>
      <c r="C21" s="941"/>
      <c r="D21" s="947"/>
      <c r="E21" s="374"/>
      <c r="F21" s="984"/>
      <c r="G21" s="985"/>
      <c r="H21" s="986"/>
      <c r="I21" s="375"/>
      <c r="J21" s="274" t="s">
        <v>356</v>
      </c>
    </row>
    <row r="22" spans="1:10" ht="15" thickBot="1" x14ac:dyDescent="0.3">
      <c r="A22" s="26" t="s">
        <v>54</v>
      </c>
      <c r="B22" s="27">
        <v>45798</v>
      </c>
      <c r="C22" s="973"/>
      <c r="D22" s="974"/>
      <c r="E22" s="376"/>
      <c r="F22" s="969"/>
      <c r="G22" s="970"/>
      <c r="H22" s="971"/>
      <c r="I22" s="972"/>
      <c r="J22" s="274" t="s">
        <v>356</v>
      </c>
    </row>
    <row r="23" spans="1:10" ht="15" thickBot="1" x14ac:dyDescent="0.3">
      <c r="A23" s="26" t="s">
        <v>51</v>
      </c>
      <c r="B23" s="27">
        <v>45799</v>
      </c>
      <c r="C23" s="941"/>
      <c r="D23" s="942"/>
      <c r="E23" s="942"/>
      <c r="F23" s="973"/>
      <c r="G23" s="974"/>
      <c r="H23" s="971"/>
      <c r="I23" s="972"/>
      <c r="J23" s="274" t="s">
        <v>356</v>
      </c>
    </row>
    <row r="24" spans="1:10" ht="16" thickBot="1" x14ac:dyDescent="0.3">
      <c r="A24" s="26" t="s">
        <v>52</v>
      </c>
      <c r="B24" s="27">
        <v>45800</v>
      </c>
      <c r="C24" s="941"/>
      <c r="D24" s="947"/>
      <c r="E24" s="374"/>
      <c r="F24" s="990"/>
      <c r="G24" s="991"/>
      <c r="H24" s="991"/>
      <c r="I24" s="992"/>
      <c r="J24" s="274" t="s">
        <v>356</v>
      </c>
    </row>
    <row r="25" spans="1:10" x14ac:dyDescent="0.25">
      <c r="B25" s="271"/>
    </row>
    <row r="26" spans="1:10" ht="16" thickBot="1" x14ac:dyDescent="0.4">
      <c r="B26" s="27"/>
      <c r="C26" s="915" t="s">
        <v>369</v>
      </c>
      <c r="D26" s="915"/>
      <c r="E26" s="915"/>
      <c r="F26" s="915"/>
      <c r="G26" s="915"/>
      <c r="H26" s="915"/>
    </row>
    <row r="27" spans="1:10" ht="15" customHeight="1" thickBot="1" x14ac:dyDescent="0.3">
      <c r="C27" s="370" t="s">
        <v>48</v>
      </c>
      <c r="D27" s="371" t="s">
        <v>49</v>
      </c>
      <c r="E27" s="371" t="s">
        <v>50</v>
      </c>
      <c r="F27" s="371" t="s">
        <v>1</v>
      </c>
      <c r="G27" s="371" t="s">
        <v>2</v>
      </c>
      <c r="H27" s="371" t="s">
        <v>3</v>
      </c>
      <c r="I27" s="373" t="s">
        <v>0</v>
      </c>
    </row>
    <row r="28" spans="1:10" ht="15" customHeight="1" thickBot="1" x14ac:dyDescent="0.3">
      <c r="A28" s="26" t="s">
        <v>53</v>
      </c>
      <c r="B28" s="27">
        <v>45803</v>
      </c>
      <c r="C28" s="941"/>
      <c r="D28" s="947"/>
      <c r="E28" s="374"/>
      <c r="F28" s="975" t="s">
        <v>515</v>
      </c>
      <c r="G28" s="976"/>
      <c r="H28" s="976"/>
      <c r="I28" s="977"/>
      <c r="J28" s="274" t="s">
        <v>356</v>
      </c>
    </row>
    <row r="29" spans="1:10" ht="16" thickBot="1" x14ac:dyDescent="0.3">
      <c r="A29" s="26" t="s">
        <v>54</v>
      </c>
      <c r="B29" s="27">
        <v>45804</v>
      </c>
      <c r="C29" s="965" t="s">
        <v>101</v>
      </c>
      <c r="D29" s="966"/>
      <c r="E29" s="967"/>
      <c r="F29" s="984"/>
      <c r="G29" s="985"/>
      <c r="H29" s="986"/>
      <c r="I29" s="375"/>
      <c r="J29" s="274" t="s">
        <v>356</v>
      </c>
    </row>
    <row r="30" spans="1:10" ht="15" thickBot="1" x14ac:dyDescent="0.3">
      <c r="A30" s="26" t="s">
        <v>54</v>
      </c>
      <c r="B30" s="27">
        <v>45805</v>
      </c>
      <c r="C30" s="973"/>
      <c r="D30" s="974"/>
      <c r="E30" s="376"/>
      <c r="F30" s="969"/>
      <c r="G30" s="970"/>
      <c r="H30" s="971"/>
      <c r="I30" s="972"/>
      <c r="J30" s="274" t="s">
        <v>356</v>
      </c>
    </row>
    <row r="31" spans="1:10" ht="15" thickBot="1" x14ac:dyDescent="0.3">
      <c r="A31" s="26" t="s">
        <v>51</v>
      </c>
      <c r="B31" s="27">
        <v>45806</v>
      </c>
      <c r="C31" s="987" t="s">
        <v>324</v>
      </c>
      <c r="D31" s="988"/>
      <c r="E31" s="988"/>
      <c r="F31" s="988"/>
      <c r="G31" s="988"/>
      <c r="H31" s="988"/>
      <c r="I31" s="989"/>
      <c r="J31" s="274" t="s">
        <v>356</v>
      </c>
    </row>
    <row r="32" spans="1:10" ht="16" thickBot="1" x14ac:dyDescent="0.3">
      <c r="A32" s="26" t="s">
        <v>52</v>
      </c>
      <c r="B32" s="27">
        <v>45807</v>
      </c>
      <c r="C32" s="941"/>
      <c r="D32" s="947"/>
      <c r="E32" s="374"/>
      <c r="F32" s="990"/>
      <c r="G32" s="991"/>
      <c r="H32" s="991"/>
      <c r="I32" s="992"/>
      <c r="J32" s="274" t="s">
        <v>356</v>
      </c>
    </row>
    <row r="33" spans="3:11" ht="13.5" thickBot="1" x14ac:dyDescent="0.35">
      <c r="C33" s="32"/>
      <c r="D33" s="32"/>
      <c r="E33" s="32"/>
      <c r="F33" s="32"/>
      <c r="G33" s="32"/>
      <c r="H33" s="32"/>
      <c r="I33" s="32"/>
      <c r="J33" s="32"/>
      <c r="K33" s="32"/>
    </row>
    <row r="34" spans="3:11" ht="16" thickBot="1" x14ac:dyDescent="0.4">
      <c r="C34" s="32"/>
      <c r="D34" s="32"/>
      <c r="E34" s="46" t="s">
        <v>6</v>
      </c>
      <c r="F34" s="47" t="s">
        <v>9</v>
      </c>
      <c r="G34" s="48" t="s">
        <v>12</v>
      </c>
      <c r="H34" s="32"/>
      <c r="I34" s="32"/>
      <c r="J34" s="32"/>
      <c r="K34" s="32"/>
    </row>
    <row r="35" spans="3:11" ht="16" thickBot="1" x14ac:dyDescent="0.4">
      <c r="C35" s="32"/>
      <c r="D35" s="32"/>
      <c r="E35" s="49" t="s">
        <v>7</v>
      </c>
      <c r="F35" s="39" t="s">
        <v>10</v>
      </c>
      <c r="G35" s="50" t="s">
        <v>13</v>
      </c>
      <c r="H35" s="32"/>
      <c r="I35" s="32"/>
      <c r="J35" s="32"/>
      <c r="K35" s="32"/>
    </row>
    <row r="36" spans="3:11" ht="16" thickBot="1" x14ac:dyDescent="0.4">
      <c r="C36" s="32"/>
      <c r="D36" s="32"/>
      <c r="E36" s="51" t="s">
        <v>8</v>
      </c>
      <c r="F36" s="52" t="s">
        <v>11</v>
      </c>
      <c r="G36" s="53" t="s">
        <v>4</v>
      </c>
      <c r="H36" s="32"/>
      <c r="I36" s="32"/>
      <c r="J36" s="32"/>
      <c r="K36" s="32"/>
    </row>
    <row r="37" spans="3:11" ht="13" x14ac:dyDescent="0.3">
      <c r="C37" s="32"/>
      <c r="D37" s="32"/>
      <c r="E37" s="32"/>
      <c r="F37" s="32"/>
      <c r="G37" s="32"/>
      <c r="H37" s="32"/>
      <c r="I37" s="32"/>
      <c r="J37" s="32"/>
      <c r="K37" s="32"/>
    </row>
    <row r="38" spans="3:11" ht="13" x14ac:dyDescent="0.3">
      <c r="C38" s="32"/>
      <c r="D38" s="32"/>
      <c r="E38" s="32"/>
      <c r="F38" s="32"/>
      <c r="G38" s="32"/>
      <c r="H38" s="32"/>
      <c r="I38" s="32"/>
      <c r="J38" s="32"/>
      <c r="K38" s="32"/>
    </row>
    <row r="39" spans="3:11" ht="13" x14ac:dyDescent="0.3">
      <c r="C39" s="951"/>
      <c r="D39" s="951"/>
      <c r="E39" s="951"/>
      <c r="F39" s="32"/>
      <c r="G39" s="32"/>
      <c r="H39" s="32"/>
      <c r="I39" s="32"/>
      <c r="J39" s="32"/>
      <c r="K39" s="32"/>
    </row>
    <row r="40" spans="3:11" ht="13.5" thickBot="1" x14ac:dyDescent="0.35">
      <c r="C40" s="40"/>
      <c r="D40" s="40"/>
      <c r="E40" s="32"/>
      <c r="F40" s="32"/>
      <c r="G40" s="32"/>
      <c r="H40" s="32"/>
      <c r="I40" s="32"/>
      <c r="J40" s="32"/>
      <c r="K40" s="32"/>
    </row>
    <row r="41" spans="3:11" ht="13.5" thickBot="1" x14ac:dyDescent="0.35">
      <c r="C41" s="32"/>
      <c r="D41" s="60"/>
      <c r="E41" s="65"/>
      <c r="F41" s="60"/>
      <c r="G41" s="107" t="s">
        <v>151</v>
      </c>
      <c r="H41" s="106" t="s">
        <v>152</v>
      </c>
      <c r="I41" s="106" t="s">
        <v>153</v>
      </c>
      <c r="J41" s="32"/>
      <c r="K41" s="32"/>
    </row>
    <row r="42" spans="3:11" ht="13.5" thickBot="1" x14ac:dyDescent="0.35">
      <c r="C42" s="32"/>
      <c r="D42" s="696" t="s">
        <v>6</v>
      </c>
      <c r="E42" s="449" t="s">
        <v>114</v>
      </c>
      <c r="F42" s="394"/>
      <c r="G42" s="449"/>
      <c r="H42" s="83"/>
      <c r="I42" s="83">
        <f>SUM(G42:H42)</f>
        <v>0</v>
      </c>
      <c r="J42" s="32"/>
      <c r="K42" s="32"/>
    </row>
    <row r="43" spans="3:11" ht="13.5" thickBot="1" x14ac:dyDescent="0.35">
      <c r="C43" s="32"/>
      <c r="D43" s="697"/>
      <c r="E43" s="779" t="s">
        <v>85</v>
      </c>
      <c r="F43" s="477" t="s">
        <v>111</v>
      </c>
      <c r="G43" s="461"/>
      <c r="H43" s="84"/>
      <c r="I43" s="83">
        <f>SUM(G43:H43)</f>
        <v>0</v>
      </c>
      <c r="J43" s="32"/>
      <c r="K43" s="32"/>
    </row>
    <row r="44" spans="3:11" ht="13.5" thickBot="1" x14ac:dyDescent="0.35">
      <c r="C44" s="32"/>
      <c r="D44" s="697"/>
      <c r="E44" s="780" t="s">
        <v>115</v>
      </c>
      <c r="F44" s="85" t="s">
        <v>123</v>
      </c>
      <c r="G44" s="108"/>
      <c r="H44" s="85"/>
      <c r="I44" s="83">
        <f>SUM(G44:H44)</f>
        <v>0</v>
      </c>
      <c r="J44" s="32"/>
      <c r="K44" s="32"/>
    </row>
    <row r="45" spans="3:11" ht="13.5" thickBot="1" x14ac:dyDescent="0.35">
      <c r="C45" s="32"/>
      <c r="D45" s="698"/>
      <c r="E45" s="67" t="s">
        <v>116</v>
      </c>
      <c r="F45" s="396" t="s">
        <v>383</v>
      </c>
      <c r="G45" s="67"/>
      <c r="H45" s="86"/>
      <c r="I45" s="123">
        <f>SUM(G45:H45)</f>
        <v>0</v>
      </c>
      <c r="J45" s="32"/>
      <c r="K45" s="32"/>
    </row>
    <row r="46" spans="3:11" ht="13.5" thickBot="1" x14ac:dyDescent="0.35">
      <c r="C46" s="32"/>
      <c r="D46" s="61"/>
      <c r="F46" s="63"/>
      <c r="H46" s="63"/>
      <c r="I46" s="63"/>
      <c r="J46" s="32"/>
      <c r="K46" s="32"/>
    </row>
    <row r="47" spans="3:11" ht="13.5" thickBot="1" x14ac:dyDescent="0.35">
      <c r="C47" s="32"/>
      <c r="D47" s="705" t="s">
        <v>7</v>
      </c>
      <c r="E47" s="452" t="s">
        <v>117</v>
      </c>
      <c r="F47" s="453" t="s">
        <v>113</v>
      </c>
      <c r="G47" s="462"/>
      <c r="H47" s="87"/>
      <c r="I47" s="87">
        <f>SUM(G47:H47)</f>
        <v>0</v>
      </c>
      <c r="J47" s="32"/>
      <c r="K47" s="32"/>
    </row>
    <row r="48" spans="3:11" ht="13.5" thickBot="1" x14ac:dyDescent="0.35">
      <c r="C48" s="32"/>
      <c r="D48" s="706"/>
      <c r="E48" s="69" t="s">
        <v>118</v>
      </c>
      <c r="F48" s="88" t="s">
        <v>119</v>
      </c>
      <c r="G48" s="69"/>
      <c r="H48" s="88"/>
      <c r="I48" s="87">
        <f>SUM(G48:H48)</f>
        <v>0</v>
      </c>
      <c r="J48" s="32"/>
      <c r="K48" s="32"/>
    </row>
    <row r="49" spans="3:11" ht="13.5" thickBot="1" x14ac:dyDescent="0.35">
      <c r="C49" s="32"/>
      <c r="D49" s="707"/>
      <c r="E49" s="452" t="s">
        <v>121</v>
      </c>
      <c r="F49" s="453" t="s">
        <v>120</v>
      </c>
      <c r="G49" s="462"/>
      <c r="H49" s="87"/>
      <c r="I49" s="87">
        <f>SUM(G49:H49)</f>
        <v>0</v>
      </c>
      <c r="J49" s="32"/>
      <c r="K49" s="32"/>
    </row>
    <row r="50" spans="3:11" ht="13.5" thickBot="1" x14ac:dyDescent="0.35">
      <c r="C50" s="32"/>
      <c r="D50" s="62"/>
      <c r="F50" s="63"/>
      <c r="H50" s="63"/>
      <c r="I50" s="63"/>
      <c r="J50" s="32"/>
      <c r="K50" s="32"/>
    </row>
    <row r="51" spans="3:11" ht="13.5" thickBot="1" x14ac:dyDescent="0.35">
      <c r="C51" s="32"/>
      <c r="D51" s="712" t="s">
        <v>8</v>
      </c>
      <c r="E51" s="454" t="s">
        <v>131</v>
      </c>
      <c r="F51" s="455" t="s">
        <v>122</v>
      </c>
      <c r="G51" s="463"/>
      <c r="H51" s="89"/>
      <c r="I51" s="89">
        <f>SUM(G51:H51)</f>
        <v>0</v>
      </c>
      <c r="J51" s="32"/>
      <c r="K51" s="32"/>
    </row>
    <row r="52" spans="3:11" ht="13.5" thickBot="1" x14ac:dyDescent="0.35">
      <c r="C52" s="32"/>
      <c r="D52" s="713"/>
      <c r="E52" s="71" t="s">
        <v>130</v>
      </c>
      <c r="F52" s="90" t="s">
        <v>123</v>
      </c>
      <c r="G52" s="71"/>
      <c r="H52" s="90"/>
      <c r="I52" s="114">
        <f>SUM(G52:H52)</f>
        <v>0</v>
      </c>
      <c r="J52" s="32"/>
      <c r="K52" s="32"/>
    </row>
    <row r="53" spans="3:11" ht="13" x14ac:dyDescent="0.3">
      <c r="C53" s="32"/>
      <c r="D53" s="713"/>
      <c r="E53" s="456" t="s">
        <v>128</v>
      </c>
      <c r="F53" s="478" t="s">
        <v>113</v>
      </c>
      <c r="G53" s="464"/>
      <c r="H53" s="72"/>
      <c r="I53" s="91">
        <f>SUM(G53:H53)</f>
        <v>0</v>
      </c>
      <c r="J53" s="32"/>
      <c r="K53" s="32"/>
    </row>
    <row r="54" spans="3:11" ht="13.5" thickBot="1" x14ac:dyDescent="0.35">
      <c r="C54" s="32"/>
      <c r="D54" s="714"/>
      <c r="E54" s="73" t="s">
        <v>129</v>
      </c>
      <c r="F54" s="92" t="s">
        <v>340</v>
      </c>
      <c r="G54" s="109"/>
      <c r="H54" s="73"/>
      <c r="I54" s="92">
        <f>SUM(G54:H54)</f>
        <v>0</v>
      </c>
      <c r="J54" s="32"/>
      <c r="K54" s="32"/>
    </row>
    <row r="55" spans="3:11" ht="13.5" thickBot="1" x14ac:dyDescent="0.35">
      <c r="C55" s="32"/>
      <c r="D55" s="63"/>
      <c r="F55" s="63"/>
      <c r="H55" s="63"/>
      <c r="I55" s="63"/>
      <c r="J55" s="32"/>
      <c r="K55" s="32"/>
    </row>
    <row r="56" spans="3:11" ht="15.75" customHeight="1" thickBot="1" x14ac:dyDescent="0.3">
      <c r="D56" s="689" t="s">
        <v>9</v>
      </c>
      <c r="E56" s="397" t="s">
        <v>124</v>
      </c>
      <c r="F56" s="398" t="s">
        <v>111</v>
      </c>
      <c r="G56" s="465"/>
      <c r="H56" s="304"/>
      <c r="I56" s="304">
        <f>SUM(G56:H56)</f>
        <v>0</v>
      </c>
    </row>
    <row r="57" spans="3:11" ht="13" thickBot="1" x14ac:dyDescent="0.3">
      <c r="D57" s="690"/>
      <c r="E57" s="399" t="s">
        <v>125</v>
      </c>
      <c r="F57" s="400" t="s">
        <v>358</v>
      </c>
      <c r="G57" s="466"/>
      <c r="H57" s="305"/>
      <c r="I57" s="305">
        <f>SUM(G57:H57)</f>
        <v>0</v>
      </c>
    </row>
    <row r="58" spans="3:11" ht="13" thickBot="1" x14ac:dyDescent="0.3">
      <c r="D58" s="690"/>
      <c r="E58" s="397"/>
      <c r="F58" s="401"/>
      <c r="G58" s="466"/>
      <c r="H58" s="305"/>
      <c r="I58" s="305">
        <f>SUM(G58:H58)</f>
        <v>0</v>
      </c>
    </row>
    <row r="59" spans="3:11" ht="13" thickBot="1" x14ac:dyDescent="0.3">
      <c r="D59" s="690"/>
      <c r="E59" s="399" t="s">
        <v>126</v>
      </c>
      <c r="F59" s="401" t="s">
        <v>384</v>
      </c>
      <c r="G59" s="467"/>
      <c r="H59" s="305"/>
      <c r="I59" s="305">
        <f>SUM(G59:H59)</f>
        <v>0</v>
      </c>
    </row>
    <row r="60" spans="3:11" ht="13" thickBot="1" x14ac:dyDescent="0.3">
      <c r="D60" s="691"/>
      <c r="E60" s="74"/>
      <c r="F60" s="402"/>
      <c r="G60" s="306"/>
      <c r="H60" s="307"/>
      <c r="I60" s="307">
        <f>SUM(G60:H60)</f>
        <v>0</v>
      </c>
    </row>
    <row r="61" spans="3:11" ht="13.5" thickBot="1" x14ac:dyDescent="0.35">
      <c r="C61" s="32"/>
      <c r="D61" s="63"/>
      <c r="F61" s="63"/>
      <c r="H61" s="63"/>
      <c r="I61" s="63"/>
      <c r="J61" s="32"/>
      <c r="K61" s="32"/>
    </row>
    <row r="62" spans="3:11" ht="13" x14ac:dyDescent="0.3">
      <c r="C62" s="32"/>
      <c r="D62" s="708" t="s">
        <v>10</v>
      </c>
      <c r="E62" s="403" t="s">
        <v>385</v>
      </c>
      <c r="F62" s="479" t="s">
        <v>382</v>
      </c>
      <c r="G62" s="403"/>
      <c r="H62" s="77"/>
      <c r="I62" s="94">
        <f>SUM(G62:H62)</f>
        <v>0</v>
      </c>
      <c r="J62" s="32"/>
      <c r="K62" s="32"/>
    </row>
    <row r="63" spans="3:11" ht="13" x14ac:dyDescent="0.3">
      <c r="C63" s="32"/>
      <c r="D63" s="709"/>
      <c r="E63" s="75" t="s">
        <v>132</v>
      </c>
      <c r="F63" s="95" t="s">
        <v>122</v>
      </c>
      <c r="G63" s="75"/>
      <c r="H63" s="111"/>
      <c r="I63" s="95">
        <f t="shared" ref="I63:I72" si="0">SUM(G63:H63)</f>
        <v>0</v>
      </c>
      <c r="J63" s="32"/>
      <c r="K63" s="32"/>
    </row>
    <row r="64" spans="3:11" ht="13" x14ac:dyDescent="0.3">
      <c r="C64" s="32"/>
      <c r="D64" s="709"/>
      <c r="E64" s="75" t="s">
        <v>133</v>
      </c>
      <c r="F64" s="95" t="s">
        <v>111</v>
      </c>
      <c r="G64" s="75"/>
      <c r="H64" s="111"/>
      <c r="I64" s="95">
        <f t="shared" si="0"/>
        <v>0</v>
      </c>
      <c r="J64" s="32"/>
      <c r="K64" s="32"/>
    </row>
    <row r="65" spans="3:11" ht="13" x14ac:dyDescent="0.3">
      <c r="C65" s="32"/>
      <c r="D65" s="709"/>
      <c r="E65" s="75" t="s">
        <v>134</v>
      </c>
      <c r="F65" s="95" t="s">
        <v>135</v>
      </c>
      <c r="G65" s="75"/>
      <c r="H65" s="111"/>
      <c r="I65" s="95">
        <f t="shared" si="0"/>
        <v>0</v>
      </c>
      <c r="J65" s="32"/>
      <c r="K65" s="32"/>
    </row>
    <row r="66" spans="3:11" ht="13.5" thickBot="1" x14ac:dyDescent="0.35">
      <c r="C66" s="32"/>
      <c r="D66" s="709"/>
      <c r="E66" s="76" t="s">
        <v>136</v>
      </c>
      <c r="F66" s="96" t="s">
        <v>137</v>
      </c>
      <c r="G66" s="76"/>
      <c r="H66" s="112"/>
      <c r="I66" s="96">
        <f t="shared" si="0"/>
        <v>0</v>
      </c>
      <c r="J66" s="32"/>
      <c r="K66" s="32"/>
    </row>
    <row r="67" spans="3:11" ht="13" x14ac:dyDescent="0.3">
      <c r="C67" s="32"/>
      <c r="D67" s="709"/>
      <c r="E67" s="404" t="s">
        <v>138</v>
      </c>
      <c r="F67" s="479" t="s">
        <v>120</v>
      </c>
      <c r="G67" s="403"/>
      <c r="H67" s="77"/>
      <c r="I67" s="94">
        <f t="shared" si="0"/>
        <v>0</v>
      </c>
      <c r="J67" s="32"/>
      <c r="K67" s="32"/>
    </row>
    <row r="68" spans="3:11" ht="13.5" thickBot="1" x14ac:dyDescent="0.35">
      <c r="C68" s="32"/>
      <c r="D68" s="709"/>
      <c r="E68" s="78" t="s">
        <v>139</v>
      </c>
      <c r="F68" s="97" t="s">
        <v>120</v>
      </c>
      <c r="G68" s="110"/>
      <c r="H68" s="78"/>
      <c r="I68" s="97">
        <f t="shared" si="0"/>
        <v>0</v>
      </c>
      <c r="J68" s="32"/>
      <c r="K68" s="32"/>
    </row>
    <row r="69" spans="3:11" ht="13.5" thickBot="1" x14ac:dyDescent="0.35">
      <c r="C69" s="32"/>
      <c r="D69" s="709"/>
      <c r="E69" s="405"/>
      <c r="F69" s="406"/>
      <c r="G69" s="468"/>
      <c r="H69" s="98"/>
      <c r="I69" s="113">
        <f t="shared" si="0"/>
        <v>0</v>
      </c>
      <c r="J69" s="32"/>
      <c r="K69" s="32"/>
    </row>
    <row r="70" spans="3:11" ht="13.5" thickBot="1" x14ac:dyDescent="0.35">
      <c r="C70" s="32"/>
      <c r="D70" s="709"/>
      <c r="E70" s="79" t="s">
        <v>140</v>
      </c>
      <c r="F70" s="99" t="s">
        <v>113</v>
      </c>
      <c r="G70" s="79"/>
      <c r="H70" s="99"/>
      <c r="I70" s="115">
        <f t="shared" si="0"/>
        <v>0</v>
      </c>
      <c r="J70" s="32"/>
      <c r="K70" s="32"/>
    </row>
    <row r="71" spans="3:11" ht="13" x14ac:dyDescent="0.3">
      <c r="C71" s="32"/>
      <c r="D71" s="709"/>
      <c r="E71" s="407" t="s">
        <v>386</v>
      </c>
      <c r="F71" s="479" t="s">
        <v>387</v>
      </c>
      <c r="G71" s="403"/>
      <c r="H71" s="77"/>
      <c r="I71" s="94">
        <f t="shared" si="0"/>
        <v>0</v>
      </c>
      <c r="J71" s="32"/>
      <c r="K71" s="32"/>
    </row>
    <row r="72" spans="3:11" ht="13.5" thickBot="1" x14ac:dyDescent="0.35">
      <c r="C72" s="32"/>
      <c r="D72" s="710"/>
      <c r="E72" s="408" t="s">
        <v>388</v>
      </c>
      <c r="F72" s="97" t="s">
        <v>341</v>
      </c>
      <c r="G72" s="110"/>
      <c r="H72" s="78"/>
      <c r="I72" s="97">
        <f t="shared" si="0"/>
        <v>0</v>
      </c>
      <c r="J72" s="32"/>
      <c r="K72" s="32"/>
    </row>
    <row r="73" spans="3:11" ht="13.5" thickBot="1" x14ac:dyDescent="0.35">
      <c r="C73" s="32"/>
      <c r="D73" s="63"/>
      <c r="F73" s="63"/>
      <c r="H73" s="63"/>
      <c r="I73" s="63"/>
      <c r="J73" s="32"/>
      <c r="K73" s="32"/>
    </row>
    <row r="74" spans="3:11" ht="13.5" thickBot="1" x14ac:dyDescent="0.35">
      <c r="C74" s="32"/>
      <c r="D74" s="816" t="s">
        <v>11</v>
      </c>
      <c r="E74" s="381" t="s">
        <v>141</v>
      </c>
      <c r="F74" s="381" t="s">
        <v>127</v>
      </c>
      <c r="G74" s="469"/>
      <c r="H74" s="116"/>
      <c r="I74" s="116">
        <f>SUM(G74:H74)</f>
        <v>0</v>
      </c>
      <c r="J74" s="32"/>
      <c r="K74" s="32"/>
    </row>
    <row r="75" spans="3:11" ht="13.5" thickBot="1" x14ac:dyDescent="0.35">
      <c r="C75" s="32"/>
      <c r="D75" s="817"/>
      <c r="E75" s="232" t="s">
        <v>142</v>
      </c>
      <c r="F75" s="232" t="s">
        <v>127</v>
      </c>
      <c r="G75" s="470"/>
      <c r="H75" s="120"/>
      <c r="I75" s="120">
        <f>SUM(G75:H75)</f>
        <v>0</v>
      </c>
      <c r="J75" s="32"/>
      <c r="K75" s="32"/>
    </row>
    <row r="76" spans="3:11" ht="13.5" thickBot="1" x14ac:dyDescent="0.35">
      <c r="C76" s="32"/>
      <c r="D76" s="818"/>
      <c r="E76" s="233" t="s">
        <v>143</v>
      </c>
      <c r="F76" s="233" t="s">
        <v>144</v>
      </c>
      <c r="G76" s="117"/>
      <c r="H76" s="118"/>
      <c r="I76" s="119">
        <f>SUM(G76:H76)</f>
        <v>0</v>
      </c>
      <c r="J76" s="32"/>
      <c r="K76" s="32"/>
    </row>
    <row r="77" spans="3:11" ht="13.5" thickBot="1" x14ac:dyDescent="0.35">
      <c r="C77" s="32"/>
      <c r="D77" s="63"/>
      <c r="F77" s="63"/>
      <c r="H77" s="63"/>
      <c r="I77" s="63"/>
      <c r="J77" s="32"/>
      <c r="K77" s="32"/>
    </row>
    <row r="78" spans="3:11" ht="13" x14ac:dyDescent="0.3">
      <c r="C78" s="32"/>
      <c r="D78" s="814" t="s">
        <v>12</v>
      </c>
      <c r="E78" s="410" t="s">
        <v>159</v>
      </c>
      <c r="F78" s="411" t="s">
        <v>111</v>
      </c>
      <c r="G78" s="471"/>
      <c r="H78" s="121"/>
      <c r="I78" s="100">
        <f>SUM(G78:H78)</f>
        <v>0</v>
      </c>
      <c r="J78" s="32"/>
      <c r="K78" s="32"/>
    </row>
    <row r="79" spans="3:11" ht="13.5" thickBot="1" x14ac:dyDescent="0.35">
      <c r="C79" s="32"/>
      <c r="D79" s="815" t="s">
        <v>12</v>
      </c>
      <c r="E79" s="412" t="s">
        <v>145</v>
      </c>
      <c r="F79" s="413" t="s">
        <v>146</v>
      </c>
      <c r="G79" s="80"/>
      <c r="H79" s="122"/>
      <c r="I79" s="101">
        <f>SUM(G79:H79)</f>
        <v>0</v>
      </c>
      <c r="J79" s="32"/>
      <c r="K79" s="32"/>
    </row>
    <row r="80" spans="3:11" ht="13.5" thickBot="1" x14ac:dyDescent="0.35">
      <c r="C80" s="32"/>
      <c r="D80" s="63"/>
      <c r="F80" s="63"/>
      <c r="H80" s="63"/>
      <c r="I80" s="63"/>
      <c r="J80" s="32"/>
      <c r="K80" s="32"/>
    </row>
    <row r="81" spans="3:11" ht="13" x14ac:dyDescent="0.3">
      <c r="C81" s="32"/>
      <c r="D81" s="819" t="s">
        <v>13</v>
      </c>
      <c r="E81" s="414" t="s">
        <v>155</v>
      </c>
      <c r="F81" s="480" t="s">
        <v>382</v>
      </c>
      <c r="G81" s="472"/>
      <c r="H81" s="234"/>
      <c r="I81" s="234">
        <f>SUM(G81:H81)</f>
        <v>0</v>
      </c>
      <c r="J81" s="32"/>
      <c r="K81" s="32"/>
    </row>
    <row r="82" spans="3:11" ht="13" x14ac:dyDescent="0.3">
      <c r="C82" s="32"/>
      <c r="D82" s="820"/>
      <c r="E82" s="235" t="s">
        <v>321</v>
      </c>
      <c r="F82" s="283" t="s">
        <v>111</v>
      </c>
      <c r="G82" s="473"/>
      <c r="H82" s="235"/>
      <c r="I82" s="235">
        <f>SUM(G82:H82)</f>
        <v>0</v>
      </c>
      <c r="J82" s="32"/>
      <c r="K82" s="32"/>
    </row>
    <row r="83" spans="3:11" ht="13" x14ac:dyDescent="0.3">
      <c r="C83" s="32"/>
      <c r="D83" s="820"/>
      <c r="E83" s="235" t="s">
        <v>322</v>
      </c>
      <c r="F83" s="235" t="s">
        <v>341</v>
      </c>
      <c r="G83" s="473"/>
      <c r="H83" s="235"/>
      <c r="I83" s="235">
        <f>SUM(G83:H83)</f>
        <v>0</v>
      </c>
      <c r="J83" s="32"/>
      <c r="K83" s="32"/>
    </row>
    <row r="84" spans="3:11" ht="13.5" thickBot="1" x14ac:dyDescent="0.35">
      <c r="C84" s="32"/>
      <c r="D84" s="821"/>
      <c r="E84" s="236" t="s">
        <v>148</v>
      </c>
      <c r="F84" s="237" t="s">
        <v>149</v>
      </c>
      <c r="G84" s="474"/>
      <c r="H84" s="237"/>
      <c r="I84" s="237">
        <f>SUM(G84:H84)</f>
        <v>0</v>
      </c>
      <c r="J84" s="32"/>
      <c r="K84" s="32"/>
    </row>
    <row r="85" spans="3:11" ht="13.5" thickBot="1" x14ac:dyDescent="0.35">
      <c r="C85" s="32"/>
      <c r="D85" s="63"/>
      <c r="F85" s="63"/>
      <c r="H85" s="63"/>
      <c r="I85" s="63"/>
      <c r="J85" s="32"/>
      <c r="K85" s="32"/>
    </row>
    <row r="86" spans="3:11" ht="16" thickBot="1" x14ac:dyDescent="0.4">
      <c r="C86" s="32"/>
      <c r="D86" s="64" t="s">
        <v>4</v>
      </c>
      <c r="E86" s="417" t="s">
        <v>150</v>
      </c>
      <c r="F86" s="459" t="s">
        <v>395</v>
      </c>
      <c r="G86" s="417">
        <v>6</v>
      </c>
      <c r="H86" s="102"/>
      <c r="I86" s="102">
        <f>SUM(G86:H86)</f>
        <v>6</v>
      </c>
      <c r="J86" s="32"/>
      <c r="K86" s="32"/>
    </row>
    <row r="87" spans="3:11" ht="13.5" thickBot="1" x14ac:dyDescent="0.35">
      <c r="C87" s="32"/>
      <c r="D87" s="63"/>
      <c r="F87" s="63"/>
      <c r="H87" s="63"/>
      <c r="I87" s="63"/>
      <c r="J87" s="32"/>
      <c r="K87" s="32"/>
    </row>
    <row r="88" spans="3:11" ht="13" x14ac:dyDescent="0.3">
      <c r="C88" s="32"/>
      <c r="D88" s="726" t="s">
        <v>104</v>
      </c>
      <c r="E88" s="729" t="s">
        <v>103</v>
      </c>
      <c r="F88" s="481" t="s">
        <v>112</v>
      </c>
      <c r="G88" s="475"/>
      <c r="H88" s="103"/>
      <c r="I88" s="103">
        <f>SUM(G88:H88)</f>
        <v>0</v>
      </c>
      <c r="J88" s="32"/>
      <c r="K88" s="32"/>
    </row>
    <row r="89" spans="3:11" ht="13" x14ac:dyDescent="0.3">
      <c r="C89" s="32"/>
      <c r="D89" s="727"/>
      <c r="E89" s="730"/>
      <c r="F89" s="482" t="s">
        <v>111</v>
      </c>
      <c r="G89" s="240"/>
      <c r="H89" s="241"/>
      <c r="I89" s="104">
        <f>SUM(G89:H89)</f>
        <v>0</v>
      </c>
      <c r="J89" s="32"/>
      <c r="K89" s="32"/>
    </row>
    <row r="90" spans="3:11" ht="13" x14ac:dyDescent="0.3">
      <c r="C90" s="32"/>
      <c r="D90" s="727"/>
      <c r="E90" s="730"/>
      <c r="F90" s="483" t="s">
        <v>410</v>
      </c>
      <c r="G90" s="240"/>
      <c r="H90" s="241"/>
      <c r="I90" s="104">
        <f>SUM(G90:H90)</f>
        <v>0</v>
      </c>
      <c r="J90" s="32"/>
      <c r="K90" s="32"/>
    </row>
    <row r="91" spans="3:11" ht="13" x14ac:dyDescent="0.3">
      <c r="C91" s="32"/>
      <c r="D91" s="727"/>
      <c r="E91" s="730"/>
      <c r="F91" s="484" t="s">
        <v>407</v>
      </c>
      <c r="G91" s="81"/>
      <c r="H91" s="104"/>
      <c r="I91" s="104">
        <f>SUM(G91:H91)</f>
        <v>0</v>
      </c>
      <c r="J91" s="32"/>
      <c r="K91" s="32"/>
    </row>
    <row r="92" spans="3:11" ht="13.5" thickBot="1" x14ac:dyDescent="0.35">
      <c r="C92" s="32"/>
      <c r="D92" s="728"/>
      <c r="E92" s="731"/>
      <c r="F92" s="485" t="s">
        <v>154</v>
      </c>
      <c r="G92" s="82"/>
      <c r="H92" s="105"/>
      <c r="I92" s="105">
        <f>SUM(G92:H92)</f>
        <v>0</v>
      </c>
      <c r="J92" s="32"/>
      <c r="K92" s="32"/>
    </row>
    <row r="93" spans="3:11" ht="13.5" thickBot="1" x14ac:dyDescent="0.35">
      <c r="C93" s="32"/>
      <c r="D93" s="926" t="s">
        <v>172</v>
      </c>
      <c r="E93" s="926"/>
      <c r="F93" s="926"/>
      <c r="G93" s="926"/>
      <c r="H93" s="926"/>
      <c r="I93" s="128"/>
      <c r="J93" s="32"/>
    </row>
    <row r="94" spans="3:11" ht="16" thickBot="1" x14ac:dyDescent="0.35">
      <c r="C94" s="32"/>
      <c r="D94" s="904" t="s">
        <v>171</v>
      </c>
      <c r="E94" s="905"/>
      <c r="F94" s="906"/>
      <c r="G94" s="129">
        <f>SUM(G42:G93)</f>
        <v>6</v>
      </c>
      <c r="H94" s="123">
        <f>SUM(H42:H93)</f>
        <v>0</v>
      </c>
      <c r="I94" s="123">
        <f>SUM(I42:I93)</f>
        <v>6</v>
      </c>
      <c r="J94" s="32"/>
    </row>
    <row r="95" spans="3:11" ht="13" x14ac:dyDescent="0.3">
      <c r="C95" s="32"/>
      <c r="H95" s="28" t="s">
        <v>173</v>
      </c>
      <c r="I95" s="28">
        <f>35*4-14</f>
        <v>126</v>
      </c>
      <c r="J95" s="32"/>
    </row>
    <row r="96" spans="3:11" ht="13" x14ac:dyDescent="0.3">
      <c r="C96" s="32"/>
      <c r="D96" s="32"/>
      <c r="E96" s="32"/>
      <c r="F96" s="32"/>
      <c r="G96" s="32"/>
      <c r="H96" s="32"/>
      <c r="I96" s="32"/>
      <c r="J96" s="32"/>
    </row>
    <row r="97" spans="3:10" ht="13" x14ac:dyDescent="0.3">
      <c r="C97" s="32"/>
      <c r="D97" s="32"/>
      <c r="E97" s="32"/>
      <c r="F97" s="32"/>
      <c r="G97" s="32"/>
      <c r="H97" s="32"/>
      <c r="I97" s="32"/>
      <c r="J97" s="32"/>
    </row>
  </sheetData>
  <mergeCells count="60">
    <mergeCell ref="C24:D24"/>
    <mergeCell ref="F24:I24"/>
    <mergeCell ref="F30:G30"/>
    <mergeCell ref="H30:I30"/>
    <mergeCell ref="C26:H26"/>
    <mergeCell ref="C28:D28"/>
    <mergeCell ref="F29:H29"/>
    <mergeCell ref="M6:N6"/>
    <mergeCell ref="C15:E15"/>
    <mergeCell ref="C13:D13"/>
    <mergeCell ref="F13:H13"/>
    <mergeCell ref="C14:D14"/>
    <mergeCell ref="F14:G14"/>
    <mergeCell ref="H14:I14"/>
    <mergeCell ref="F15:G15"/>
    <mergeCell ref="H15:I15"/>
    <mergeCell ref="F7:I7"/>
    <mergeCell ref="C8:I8"/>
    <mergeCell ref="C12:D12"/>
    <mergeCell ref="F12:H12"/>
    <mergeCell ref="D94:F94"/>
    <mergeCell ref="D62:D72"/>
    <mergeCell ref="D74:D76"/>
    <mergeCell ref="D78:D79"/>
    <mergeCell ref="D81:D84"/>
    <mergeCell ref="D88:D92"/>
    <mergeCell ref="E88:E92"/>
    <mergeCell ref="D93:H93"/>
    <mergeCell ref="F20:H20"/>
    <mergeCell ref="C21:D21"/>
    <mergeCell ref="F21:H21"/>
    <mergeCell ref="C22:D22"/>
    <mergeCell ref="D56:D60"/>
    <mergeCell ref="E43:E44"/>
    <mergeCell ref="D47:D49"/>
    <mergeCell ref="D42:D45"/>
    <mergeCell ref="C39:E39"/>
    <mergeCell ref="D51:D54"/>
    <mergeCell ref="F28:I28"/>
    <mergeCell ref="C31:I31"/>
    <mergeCell ref="C32:D32"/>
    <mergeCell ref="F32:I32"/>
    <mergeCell ref="C29:E29"/>
    <mergeCell ref="C30:D30"/>
    <mergeCell ref="F22:G22"/>
    <mergeCell ref="H22:I22"/>
    <mergeCell ref="F23:G23"/>
    <mergeCell ref="H23:I23"/>
    <mergeCell ref="C2:I2"/>
    <mergeCell ref="C23:E23"/>
    <mergeCell ref="C3:H3"/>
    <mergeCell ref="F5:I5"/>
    <mergeCell ref="C6:E6"/>
    <mergeCell ref="F6:I6"/>
    <mergeCell ref="F16:H16"/>
    <mergeCell ref="C18:H18"/>
    <mergeCell ref="C9:E9"/>
    <mergeCell ref="C16:E16"/>
    <mergeCell ref="F9:I9"/>
    <mergeCell ref="C20:D20"/>
  </mergeCells>
  <phoneticPr fontId="1" type="noConversion"/>
  <pageMargins left="0.78749999999999998" right="0.78749999999999998" top="0.98402777777777772" bottom="0.98402777777777772" header="0.51180555555555551" footer="0.51180555555555551"/>
  <pageSetup paperSize="9"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2"/>
  <dimension ref="A1:N78"/>
  <sheetViews>
    <sheetView workbookViewId="0">
      <selection activeCell="F5" sqref="F5:I5"/>
    </sheetView>
  </sheetViews>
  <sheetFormatPr baseColWidth="10" defaultColWidth="11.453125" defaultRowHeight="12.5" x14ac:dyDescent="0.25"/>
  <cols>
    <col min="1" max="1" width="4.36328125" style="21" customWidth="1"/>
    <col min="2" max="2" width="9" style="21" customWidth="1"/>
    <col min="3" max="3" width="27" style="21" customWidth="1"/>
    <col min="4" max="4" width="22.36328125" style="21" customWidth="1"/>
    <col min="5" max="5" width="28.1796875" style="21" customWidth="1"/>
    <col min="6" max="6" width="22.81640625" style="21" customWidth="1"/>
    <col min="7" max="7" width="16.453125" style="21" customWidth="1"/>
    <col min="8" max="8" width="19.453125" style="21" customWidth="1"/>
    <col min="9" max="9" width="19" style="21" customWidth="1"/>
    <col min="10" max="16384" width="11.453125" style="21"/>
  </cols>
  <sheetData>
    <row r="1" spans="1:14" ht="13" thickBot="1" x14ac:dyDescent="0.3"/>
    <row r="2" spans="1:14" ht="16" thickBot="1" x14ac:dyDescent="0.3">
      <c r="C2" s="892" t="s">
        <v>338</v>
      </c>
      <c r="D2" s="893"/>
      <c r="E2" s="893"/>
      <c r="F2" s="893"/>
      <c r="G2" s="893"/>
      <c r="H2" s="893"/>
      <c r="I2" s="894"/>
    </row>
    <row r="3" spans="1:14" ht="16" thickBot="1" x14ac:dyDescent="0.4">
      <c r="C3" s="915" t="s">
        <v>379</v>
      </c>
      <c r="D3" s="915"/>
      <c r="E3" s="915"/>
      <c r="F3" s="915"/>
      <c r="G3" s="915"/>
      <c r="H3" s="915"/>
    </row>
    <row r="4" spans="1:14" ht="13.5" thickBot="1" x14ac:dyDescent="0.3">
      <c r="C4" s="33" t="s">
        <v>48</v>
      </c>
      <c r="D4" s="24" t="s">
        <v>49</v>
      </c>
      <c r="E4" s="24" t="s">
        <v>50</v>
      </c>
      <c r="F4" s="24" t="s">
        <v>1</v>
      </c>
      <c r="G4" s="24" t="s">
        <v>2</v>
      </c>
      <c r="H4" s="24" t="s">
        <v>3</v>
      </c>
      <c r="I4" s="34" t="s">
        <v>0</v>
      </c>
    </row>
    <row r="5" spans="1:14" ht="19" customHeight="1" thickBot="1" x14ac:dyDescent="0.3">
      <c r="A5" s="26" t="s">
        <v>53</v>
      </c>
      <c r="B5" s="27">
        <v>45831</v>
      </c>
      <c r="C5" s="1012"/>
      <c r="D5" s="1013"/>
      <c r="E5" s="1014"/>
      <c r="F5" s="975" t="s">
        <v>515</v>
      </c>
      <c r="G5" s="976"/>
      <c r="H5" s="976"/>
      <c r="I5" s="977"/>
      <c r="J5" s="513" t="s">
        <v>417</v>
      </c>
    </row>
    <row r="6" spans="1:14" ht="15" customHeight="1" thickBot="1" x14ac:dyDescent="0.3">
      <c r="A6" s="26" t="s">
        <v>54</v>
      </c>
      <c r="B6" s="27">
        <v>45832</v>
      </c>
      <c r="C6" s="1012"/>
      <c r="D6" s="1013"/>
      <c r="E6" s="1014"/>
      <c r="F6" s="353"/>
      <c r="G6" s="354"/>
      <c r="H6" s="351"/>
      <c r="I6" s="352"/>
      <c r="J6" s="513" t="s">
        <v>417</v>
      </c>
      <c r="M6" s="951"/>
      <c r="N6" s="951"/>
    </row>
    <row r="7" spans="1:14" ht="15" customHeight="1" thickBot="1" x14ac:dyDescent="0.35">
      <c r="A7" s="26" t="s">
        <v>54</v>
      </c>
      <c r="B7" s="27">
        <v>45833</v>
      </c>
      <c r="C7" s="1003"/>
      <c r="D7" s="1004"/>
      <c r="E7" s="1005"/>
      <c r="F7" s="1003"/>
      <c r="G7" s="1004"/>
      <c r="H7" s="1004"/>
      <c r="I7" s="1005"/>
      <c r="J7" s="513" t="s">
        <v>417</v>
      </c>
    </row>
    <row r="8" spans="1:14" ht="14.5" thickBot="1" x14ac:dyDescent="0.35">
      <c r="A8" s="26" t="s">
        <v>51</v>
      </c>
      <c r="B8" s="27">
        <v>45834</v>
      </c>
      <c r="C8" s="1003"/>
      <c r="D8" s="1004"/>
      <c r="E8" s="1005"/>
      <c r="F8" s="1003"/>
      <c r="G8" s="1004"/>
      <c r="H8" s="1004"/>
      <c r="I8" s="1005"/>
      <c r="J8" s="513" t="s">
        <v>417</v>
      </c>
    </row>
    <row r="9" spans="1:14" ht="14.5" thickBot="1" x14ac:dyDescent="0.35">
      <c r="A9" s="26" t="s">
        <v>52</v>
      </c>
      <c r="B9" s="27">
        <v>45835</v>
      </c>
      <c r="C9" s="1006"/>
      <c r="D9" s="1007"/>
      <c r="E9" s="1008"/>
      <c r="F9" s="1009"/>
      <c r="G9" s="1010"/>
      <c r="H9" s="1011"/>
      <c r="I9" s="355"/>
      <c r="J9" s="513" t="s">
        <v>417</v>
      </c>
      <c r="L9" s="21" t="s">
        <v>355</v>
      </c>
      <c r="M9" s="32"/>
    </row>
    <row r="10" spans="1:14" ht="13" x14ac:dyDescent="0.3">
      <c r="C10" s="28"/>
      <c r="D10" s="28"/>
      <c r="E10" s="28"/>
      <c r="F10" s="32"/>
      <c r="G10" s="32"/>
      <c r="H10" s="28"/>
      <c r="I10" s="28"/>
      <c r="J10" s="32"/>
      <c r="M10" s="32"/>
    </row>
    <row r="11" spans="1:14" ht="13" x14ac:dyDescent="0.3">
      <c r="C11" s="32"/>
      <c r="D11" s="32"/>
      <c r="E11" s="32"/>
      <c r="F11" s="32"/>
      <c r="G11" s="32"/>
      <c r="H11" s="32"/>
      <c r="I11" s="32"/>
      <c r="J11" s="32"/>
      <c r="M11" s="32"/>
    </row>
    <row r="12" spans="1:14" ht="14" x14ac:dyDescent="0.25">
      <c r="A12" s="26"/>
      <c r="B12" s="27"/>
      <c r="C12" s="37"/>
      <c r="D12" s="37"/>
      <c r="E12" s="28"/>
      <c r="F12" s="28"/>
      <c r="G12" s="28"/>
      <c r="H12" s="37"/>
      <c r="I12" s="37"/>
    </row>
    <row r="13" spans="1:14" ht="14" x14ac:dyDescent="0.25">
      <c r="B13" s="27"/>
    </row>
    <row r="14" spans="1:14" ht="13.5" thickBot="1" x14ac:dyDescent="0.35">
      <c r="C14" s="32"/>
      <c r="D14" s="32"/>
      <c r="E14" s="32"/>
      <c r="F14" s="32"/>
      <c r="G14" s="32"/>
      <c r="H14" s="32"/>
      <c r="I14" s="32"/>
      <c r="J14" s="32"/>
      <c r="K14" s="32"/>
    </row>
    <row r="15" spans="1:14" ht="16" thickBot="1" x14ac:dyDescent="0.4">
      <c r="C15" s="32"/>
      <c r="D15" s="32"/>
      <c r="E15" s="46" t="s">
        <v>6</v>
      </c>
      <c r="F15" s="47" t="s">
        <v>9</v>
      </c>
      <c r="G15" s="48" t="s">
        <v>12</v>
      </c>
      <c r="H15" s="32"/>
      <c r="I15" s="32"/>
      <c r="J15" s="32"/>
      <c r="K15" s="32"/>
    </row>
    <row r="16" spans="1:14" ht="16" thickBot="1" x14ac:dyDescent="0.4">
      <c r="C16" s="32"/>
      <c r="D16" s="32"/>
      <c r="E16" s="49" t="s">
        <v>7</v>
      </c>
      <c r="F16" s="39" t="s">
        <v>10</v>
      </c>
      <c r="G16" s="50" t="s">
        <v>13</v>
      </c>
      <c r="H16" s="32"/>
      <c r="I16" s="32"/>
      <c r="J16" s="32"/>
      <c r="K16" s="32"/>
    </row>
    <row r="17" spans="3:11" ht="16" thickBot="1" x14ac:dyDescent="0.4">
      <c r="C17" s="32"/>
      <c r="D17" s="32"/>
      <c r="E17" s="51" t="s">
        <v>8</v>
      </c>
      <c r="F17" s="52" t="s">
        <v>11</v>
      </c>
      <c r="G17" s="53" t="s">
        <v>4</v>
      </c>
      <c r="H17" s="32"/>
      <c r="I17" s="32"/>
      <c r="J17" s="32"/>
      <c r="K17" s="32"/>
    </row>
    <row r="18" spans="3:11" ht="13" x14ac:dyDescent="0.3">
      <c r="C18" s="32"/>
      <c r="D18" s="32"/>
      <c r="E18" s="32"/>
      <c r="F18" s="32"/>
      <c r="G18" s="32"/>
      <c r="H18" s="32"/>
      <c r="I18" s="32"/>
      <c r="J18" s="32"/>
      <c r="K18" s="32"/>
    </row>
    <row r="19" spans="3:11" ht="13" x14ac:dyDescent="0.3">
      <c r="C19" s="32"/>
      <c r="D19" s="32"/>
      <c r="E19" s="32"/>
      <c r="F19" s="32"/>
      <c r="G19" s="32"/>
      <c r="H19" s="32"/>
      <c r="I19" s="32"/>
      <c r="J19" s="32"/>
      <c r="K19" s="32"/>
    </row>
    <row r="20" spans="3:11" ht="13" x14ac:dyDescent="0.3">
      <c r="C20" s="951"/>
      <c r="D20" s="951"/>
      <c r="E20" s="951"/>
      <c r="F20" s="32"/>
      <c r="G20" s="32"/>
      <c r="H20" s="32"/>
      <c r="I20" s="32"/>
      <c r="J20" s="32"/>
      <c r="K20" s="32"/>
    </row>
    <row r="21" spans="3:11" ht="13.5" thickBot="1" x14ac:dyDescent="0.35">
      <c r="C21" s="40"/>
      <c r="D21" s="40"/>
      <c r="E21" s="32"/>
      <c r="F21" s="32"/>
      <c r="G21" s="32"/>
      <c r="H21" s="32"/>
      <c r="I21" s="32"/>
      <c r="J21" s="32"/>
      <c r="K21" s="32"/>
    </row>
    <row r="22" spans="3:11" ht="13.5" thickBot="1" x14ac:dyDescent="0.35">
      <c r="C22" s="32"/>
      <c r="D22" s="60"/>
      <c r="E22" s="65"/>
      <c r="F22" s="476"/>
      <c r="G22" s="460" t="s">
        <v>151</v>
      </c>
      <c r="H22" s="106" t="s">
        <v>152</v>
      </c>
      <c r="I22" s="106" t="s">
        <v>153</v>
      </c>
      <c r="J22" s="32"/>
      <c r="K22" s="32"/>
    </row>
    <row r="23" spans="3:11" ht="13.5" thickBot="1" x14ac:dyDescent="0.35">
      <c r="C23" s="32"/>
      <c r="D23" s="696" t="s">
        <v>6</v>
      </c>
      <c r="E23" s="449" t="s">
        <v>114</v>
      </c>
      <c r="F23" s="394"/>
      <c r="G23" s="449"/>
      <c r="H23" s="83"/>
      <c r="I23" s="83">
        <f>SUM(G23:H23)</f>
        <v>0</v>
      </c>
      <c r="J23" s="32"/>
      <c r="K23" s="32"/>
    </row>
    <row r="24" spans="3:11" ht="13.5" thickBot="1" x14ac:dyDescent="0.35">
      <c r="C24" s="32"/>
      <c r="D24" s="697"/>
      <c r="E24" s="779" t="s">
        <v>85</v>
      </c>
      <c r="F24" s="477" t="s">
        <v>111</v>
      </c>
      <c r="G24" s="461"/>
      <c r="H24" s="84"/>
      <c r="I24" s="83">
        <f>SUM(G24:H24)</f>
        <v>0</v>
      </c>
      <c r="J24" s="32"/>
      <c r="K24" s="32"/>
    </row>
    <row r="25" spans="3:11" ht="13.5" thickBot="1" x14ac:dyDescent="0.35">
      <c r="C25" s="32"/>
      <c r="D25" s="697"/>
      <c r="E25" s="780" t="s">
        <v>115</v>
      </c>
      <c r="F25" s="85" t="s">
        <v>123</v>
      </c>
      <c r="G25" s="108"/>
      <c r="H25" s="85"/>
      <c r="I25" s="83">
        <f>SUM(G25:H25)</f>
        <v>0</v>
      </c>
      <c r="J25" s="32"/>
      <c r="K25" s="32"/>
    </row>
    <row r="26" spans="3:11" ht="13.5" thickBot="1" x14ac:dyDescent="0.35">
      <c r="C26" s="32"/>
      <c r="D26" s="698"/>
      <c r="E26" s="67" t="s">
        <v>116</v>
      </c>
      <c r="F26" s="396" t="s">
        <v>383</v>
      </c>
      <c r="G26" s="67"/>
      <c r="H26" s="86"/>
      <c r="I26" s="123">
        <f>SUM(G26:H26)</f>
        <v>0</v>
      </c>
      <c r="J26" s="32"/>
      <c r="K26" s="32"/>
    </row>
    <row r="27" spans="3:11" ht="13.5" thickBot="1" x14ac:dyDescent="0.35">
      <c r="C27" s="32"/>
      <c r="D27" s="61"/>
      <c r="F27" s="63"/>
      <c r="H27" s="63"/>
      <c r="I27" s="63"/>
      <c r="J27" s="32"/>
      <c r="K27" s="32"/>
    </row>
    <row r="28" spans="3:11" ht="13.5" thickBot="1" x14ac:dyDescent="0.35">
      <c r="C28" s="32"/>
      <c r="D28" s="705" t="s">
        <v>7</v>
      </c>
      <c r="E28" s="452" t="s">
        <v>117</v>
      </c>
      <c r="F28" s="453" t="s">
        <v>113</v>
      </c>
      <c r="G28" s="462"/>
      <c r="H28" s="87"/>
      <c r="I28" s="87">
        <f>SUM(G28:H28)</f>
        <v>0</v>
      </c>
      <c r="J28" s="32"/>
      <c r="K28" s="32"/>
    </row>
    <row r="29" spans="3:11" ht="13.5" thickBot="1" x14ac:dyDescent="0.35">
      <c r="C29" s="32"/>
      <c r="D29" s="706"/>
      <c r="E29" s="69" t="s">
        <v>118</v>
      </c>
      <c r="F29" s="88" t="s">
        <v>119</v>
      </c>
      <c r="G29" s="69"/>
      <c r="H29" s="88"/>
      <c r="I29" s="87">
        <f>SUM(G29:H29)</f>
        <v>0</v>
      </c>
      <c r="J29" s="32"/>
      <c r="K29" s="32"/>
    </row>
    <row r="30" spans="3:11" ht="13.5" thickBot="1" x14ac:dyDescent="0.35">
      <c r="C30" s="32"/>
      <c r="D30" s="707"/>
      <c r="E30" s="452" t="s">
        <v>121</v>
      </c>
      <c r="F30" s="453" t="s">
        <v>120</v>
      </c>
      <c r="G30" s="462"/>
      <c r="H30" s="87"/>
      <c r="I30" s="87">
        <f>SUM(G30:H30)</f>
        <v>0</v>
      </c>
      <c r="J30" s="32"/>
      <c r="K30" s="32"/>
    </row>
    <row r="31" spans="3:11" ht="13.5" thickBot="1" x14ac:dyDescent="0.35">
      <c r="C31" s="32"/>
      <c r="D31" s="62"/>
      <c r="F31" s="63"/>
      <c r="H31" s="63"/>
      <c r="I31" s="63"/>
      <c r="J31" s="32"/>
      <c r="K31" s="32"/>
    </row>
    <row r="32" spans="3:11" ht="13.5" thickBot="1" x14ac:dyDescent="0.35">
      <c r="C32" s="32"/>
      <c r="D32" s="712" t="s">
        <v>8</v>
      </c>
      <c r="E32" s="454" t="s">
        <v>131</v>
      </c>
      <c r="F32" s="455" t="s">
        <v>122</v>
      </c>
      <c r="G32" s="463"/>
      <c r="H32" s="89"/>
      <c r="I32" s="89">
        <f>SUM(G32:H32)</f>
        <v>0</v>
      </c>
      <c r="J32" s="32"/>
      <c r="K32" s="32"/>
    </row>
    <row r="33" spans="3:11" ht="13.5" thickBot="1" x14ac:dyDescent="0.35">
      <c r="C33" s="32"/>
      <c r="D33" s="713"/>
      <c r="E33" s="71" t="s">
        <v>130</v>
      </c>
      <c r="F33" s="90" t="s">
        <v>123</v>
      </c>
      <c r="G33" s="71"/>
      <c r="H33" s="90"/>
      <c r="I33" s="114">
        <f>SUM(G33:H33)</f>
        <v>0</v>
      </c>
      <c r="J33" s="32"/>
      <c r="K33" s="32"/>
    </row>
    <row r="34" spans="3:11" ht="13" x14ac:dyDescent="0.3">
      <c r="C34" s="32"/>
      <c r="D34" s="713"/>
      <c r="E34" s="456" t="s">
        <v>128</v>
      </c>
      <c r="F34" s="478" t="s">
        <v>113</v>
      </c>
      <c r="G34" s="464"/>
      <c r="H34" s="72"/>
      <c r="I34" s="91">
        <f>SUM(G34:H34)</f>
        <v>0</v>
      </c>
      <c r="J34" s="32"/>
      <c r="K34" s="32"/>
    </row>
    <row r="35" spans="3:11" ht="13.5" thickBot="1" x14ac:dyDescent="0.35">
      <c r="C35" s="32"/>
      <c r="D35" s="714"/>
      <c r="E35" s="73" t="s">
        <v>129</v>
      </c>
      <c r="F35" s="92" t="s">
        <v>340</v>
      </c>
      <c r="G35" s="109"/>
      <c r="H35" s="73"/>
      <c r="I35" s="92">
        <f>SUM(G35:H35)</f>
        <v>0</v>
      </c>
      <c r="J35" s="32"/>
      <c r="K35" s="32"/>
    </row>
    <row r="36" spans="3:11" ht="13.5" thickBot="1" x14ac:dyDescent="0.35">
      <c r="C36" s="32"/>
      <c r="D36" s="63"/>
      <c r="F36" s="63"/>
      <c r="H36" s="63"/>
      <c r="I36" s="63"/>
      <c r="J36" s="32"/>
      <c r="K36" s="32"/>
    </row>
    <row r="37" spans="3:11" ht="15.75" customHeight="1" thickBot="1" x14ac:dyDescent="0.3">
      <c r="D37" s="689" t="s">
        <v>9</v>
      </c>
      <c r="E37" s="397" t="s">
        <v>124</v>
      </c>
      <c r="F37" s="398" t="s">
        <v>111</v>
      </c>
      <c r="G37" s="465"/>
      <c r="H37" s="304"/>
      <c r="I37" s="304">
        <f>SUM(G37:H37)</f>
        <v>0</v>
      </c>
    </row>
    <row r="38" spans="3:11" ht="13" thickBot="1" x14ac:dyDescent="0.3">
      <c r="D38" s="690"/>
      <c r="E38" s="399" t="s">
        <v>125</v>
      </c>
      <c r="F38" s="400" t="s">
        <v>358</v>
      </c>
      <c r="G38" s="466"/>
      <c r="H38" s="305"/>
      <c r="I38" s="305">
        <f>SUM(G38:H38)</f>
        <v>0</v>
      </c>
    </row>
    <row r="39" spans="3:11" ht="13" thickBot="1" x14ac:dyDescent="0.3">
      <c r="D39" s="690"/>
      <c r="E39" s="397"/>
      <c r="F39" s="401"/>
      <c r="G39" s="466"/>
      <c r="H39" s="305"/>
      <c r="I39" s="305">
        <f>SUM(G39:H39)</f>
        <v>0</v>
      </c>
    </row>
    <row r="40" spans="3:11" ht="13" thickBot="1" x14ac:dyDescent="0.3">
      <c r="D40" s="690"/>
      <c r="E40" s="399" t="s">
        <v>126</v>
      </c>
      <c r="F40" s="401" t="s">
        <v>384</v>
      </c>
      <c r="G40" s="467"/>
      <c r="H40" s="305"/>
      <c r="I40" s="305">
        <f>SUM(G40:H40)</f>
        <v>0</v>
      </c>
    </row>
    <row r="41" spans="3:11" ht="13" thickBot="1" x14ac:dyDescent="0.3">
      <c r="D41" s="691"/>
      <c r="E41" s="74"/>
      <c r="F41" s="402"/>
      <c r="G41" s="306"/>
      <c r="H41" s="307"/>
      <c r="I41" s="307">
        <f>SUM(G41:H41)</f>
        <v>0</v>
      </c>
    </row>
    <row r="42" spans="3:11" ht="13.5" thickBot="1" x14ac:dyDescent="0.35">
      <c r="C42" s="32"/>
      <c r="D42" s="63"/>
      <c r="F42" s="63"/>
      <c r="H42" s="63"/>
      <c r="I42" s="63"/>
      <c r="J42" s="32"/>
      <c r="K42" s="32"/>
    </row>
    <row r="43" spans="3:11" ht="13" x14ac:dyDescent="0.3">
      <c r="C43" s="32"/>
      <c r="D43" s="708" t="s">
        <v>10</v>
      </c>
      <c r="E43" s="403" t="s">
        <v>385</v>
      </c>
      <c r="F43" s="479" t="s">
        <v>382</v>
      </c>
      <c r="G43" s="403"/>
      <c r="H43" s="77"/>
      <c r="I43" s="94">
        <f>SUM(G43:H43)</f>
        <v>0</v>
      </c>
      <c r="J43" s="32"/>
      <c r="K43" s="32"/>
    </row>
    <row r="44" spans="3:11" ht="13" x14ac:dyDescent="0.3">
      <c r="C44" s="32"/>
      <c r="D44" s="709"/>
      <c r="E44" s="75" t="s">
        <v>132</v>
      </c>
      <c r="F44" s="95" t="s">
        <v>122</v>
      </c>
      <c r="G44" s="75"/>
      <c r="H44" s="111"/>
      <c r="I44" s="95">
        <f t="shared" ref="I44:I53" si="0">SUM(G44:H44)</f>
        <v>0</v>
      </c>
      <c r="J44" s="32"/>
      <c r="K44" s="32"/>
    </row>
    <row r="45" spans="3:11" ht="13" x14ac:dyDescent="0.3">
      <c r="C45" s="32"/>
      <c r="D45" s="709"/>
      <c r="E45" s="75" t="s">
        <v>133</v>
      </c>
      <c r="F45" s="95" t="s">
        <v>111</v>
      </c>
      <c r="G45" s="75"/>
      <c r="H45" s="111"/>
      <c r="I45" s="95">
        <f t="shared" si="0"/>
        <v>0</v>
      </c>
      <c r="J45" s="32"/>
      <c r="K45" s="32"/>
    </row>
    <row r="46" spans="3:11" ht="13" x14ac:dyDescent="0.3">
      <c r="C46" s="32"/>
      <c r="D46" s="709"/>
      <c r="E46" s="75" t="s">
        <v>134</v>
      </c>
      <c r="F46" s="95" t="s">
        <v>135</v>
      </c>
      <c r="G46" s="75"/>
      <c r="H46" s="111"/>
      <c r="I46" s="95">
        <f t="shared" si="0"/>
        <v>0</v>
      </c>
      <c r="J46" s="32"/>
      <c r="K46" s="32"/>
    </row>
    <row r="47" spans="3:11" ht="13.5" thickBot="1" x14ac:dyDescent="0.35">
      <c r="C47" s="32"/>
      <c r="D47" s="709"/>
      <c r="E47" s="76" t="s">
        <v>136</v>
      </c>
      <c r="F47" s="96" t="s">
        <v>137</v>
      </c>
      <c r="G47" s="76"/>
      <c r="H47" s="112"/>
      <c r="I47" s="96">
        <f t="shared" si="0"/>
        <v>0</v>
      </c>
      <c r="J47" s="32"/>
      <c r="K47" s="32"/>
    </row>
    <row r="48" spans="3:11" ht="13" x14ac:dyDescent="0.3">
      <c r="C48" s="32"/>
      <c r="D48" s="709"/>
      <c r="E48" s="404" t="s">
        <v>138</v>
      </c>
      <c r="F48" s="479" t="s">
        <v>120</v>
      </c>
      <c r="G48" s="403"/>
      <c r="H48" s="77"/>
      <c r="I48" s="94">
        <f t="shared" si="0"/>
        <v>0</v>
      </c>
      <c r="J48" s="32"/>
      <c r="K48" s="32"/>
    </row>
    <row r="49" spans="3:11" ht="13.5" thickBot="1" x14ac:dyDescent="0.35">
      <c r="C49" s="32"/>
      <c r="D49" s="709"/>
      <c r="E49" s="78" t="s">
        <v>139</v>
      </c>
      <c r="F49" s="97" t="s">
        <v>120</v>
      </c>
      <c r="G49" s="110"/>
      <c r="H49" s="78"/>
      <c r="I49" s="97">
        <f t="shared" si="0"/>
        <v>0</v>
      </c>
      <c r="J49" s="32"/>
      <c r="K49" s="32"/>
    </row>
    <row r="50" spans="3:11" ht="13.5" thickBot="1" x14ac:dyDescent="0.35">
      <c r="C50" s="32"/>
      <c r="D50" s="709"/>
      <c r="E50" s="405"/>
      <c r="F50" s="406"/>
      <c r="G50" s="468"/>
      <c r="H50" s="98"/>
      <c r="I50" s="113">
        <f t="shared" si="0"/>
        <v>0</v>
      </c>
      <c r="J50" s="32"/>
      <c r="K50" s="32"/>
    </row>
    <row r="51" spans="3:11" ht="13.5" thickBot="1" x14ac:dyDescent="0.35">
      <c r="C51" s="32"/>
      <c r="D51" s="709"/>
      <c r="E51" s="79" t="s">
        <v>140</v>
      </c>
      <c r="F51" s="99" t="s">
        <v>113</v>
      </c>
      <c r="G51" s="79"/>
      <c r="H51" s="99"/>
      <c r="I51" s="115">
        <f t="shared" si="0"/>
        <v>0</v>
      </c>
      <c r="J51" s="32"/>
      <c r="K51" s="32"/>
    </row>
    <row r="52" spans="3:11" ht="13" x14ac:dyDescent="0.3">
      <c r="C52" s="32"/>
      <c r="D52" s="709"/>
      <c r="E52" s="407" t="s">
        <v>386</v>
      </c>
      <c r="F52" s="479" t="s">
        <v>387</v>
      </c>
      <c r="G52" s="403"/>
      <c r="H52" s="77"/>
      <c r="I52" s="94">
        <f t="shared" si="0"/>
        <v>0</v>
      </c>
      <c r="J52" s="32"/>
      <c r="K52" s="32"/>
    </row>
    <row r="53" spans="3:11" ht="13.5" thickBot="1" x14ac:dyDescent="0.35">
      <c r="C53" s="32"/>
      <c r="D53" s="710"/>
      <c r="E53" s="408" t="s">
        <v>388</v>
      </c>
      <c r="F53" s="97" t="s">
        <v>341</v>
      </c>
      <c r="G53" s="110"/>
      <c r="H53" s="78"/>
      <c r="I53" s="97">
        <f t="shared" si="0"/>
        <v>0</v>
      </c>
      <c r="J53" s="32"/>
      <c r="K53" s="32"/>
    </row>
    <row r="54" spans="3:11" ht="13.5" thickBot="1" x14ac:dyDescent="0.35">
      <c r="C54" s="32"/>
      <c r="D54" s="63"/>
      <c r="F54" s="63"/>
      <c r="H54" s="63"/>
      <c r="I54" s="63"/>
      <c r="J54" s="32"/>
      <c r="K54" s="32"/>
    </row>
    <row r="55" spans="3:11" ht="13.5" thickBot="1" x14ac:dyDescent="0.35">
      <c r="C55" s="32"/>
      <c r="D55" s="816" t="s">
        <v>11</v>
      </c>
      <c r="E55" s="381" t="s">
        <v>141</v>
      </c>
      <c r="F55" s="381" t="s">
        <v>127</v>
      </c>
      <c r="G55" s="469"/>
      <c r="H55" s="116"/>
      <c r="I55" s="116">
        <f>SUM(G55:H55)</f>
        <v>0</v>
      </c>
      <c r="J55" s="32"/>
      <c r="K55" s="32"/>
    </row>
    <row r="56" spans="3:11" ht="13.5" thickBot="1" x14ac:dyDescent="0.35">
      <c r="C56" s="32"/>
      <c r="D56" s="817"/>
      <c r="E56" s="232" t="s">
        <v>142</v>
      </c>
      <c r="F56" s="232" t="s">
        <v>127</v>
      </c>
      <c r="G56" s="470"/>
      <c r="H56" s="120"/>
      <c r="I56" s="120">
        <f>SUM(G56:H56)</f>
        <v>0</v>
      </c>
      <c r="J56" s="32"/>
      <c r="K56" s="32"/>
    </row>
    <row r="57" spans="3:11" ht="13.5" thickBot="1" x14ac:dyDescent="0.35">
      <c r="C57" s="32"/>
      <c r="D57" s="818"/>
      <c r="E57" s="233" t="s">
        <v>143</v>
      </c>
      <c r="F57" s="233" t="s">
        <v>144</v>
      </c>
      <c r="G57" s="117"/>
      <c r="H57" s="118"/>
      <c r="I57" s="119">
        <f>SUM(G57:H57)</f>
        <v>0</v>
      </c>
      <c r="J57" s="32"/>
      <c r="K57" s="32"/>
    </row>
    <row r="58" spans="3:11" ht="13.5" thickBot="1" x14ac:dyDescent="0.35">
      <c r="C58" s="32"/>
      <c r="D58" s="63"/>
      <c r="F58" s="63"/>
      <c r="H58" s="63"/>
      <c r="I58" s="63"/>
      <c r="J58" s="32"/>
      <c r="K58" s="32"/>
    </row>
    <row r="59" spans="3:11" ht="13" x14ac:dyDescent="0.3">
      <c r="C59" s="32"/>
      <c r="D59" s="814" t="s">
        <v>12</v>
      </c>
      <c r="E59" s="410" t="s">
        <v>159</v>
      </c>
      <c r="F59" s="411" t="s">
        <v>111</v>
      </c>
      <c r="G59" s="471"/>
      <c r="H59" s="121"/>
      <c r="I59" s="100">
        <f>SUM(G59:H59)</f>
        <v>0</v>
      </c>
      <c r="J59" s="32"/>
      <c r="K59" s="32"/>
    </row>
    <row r="60" spans="3:11" ht="13.5" thickBot="1" x14ac:dyDescent="0.35">
      <c r="C60" s="32"/>
      <c r="D60" s="815" t="s">
        <v>12</v>
      </c>
      <c r="E60" s="412" t="s">
        <v>145</v>
      </c>
      <c r="F60" s="413" t="s">
        <v>146</v>
      </c>
      <c r="G60" s="80"/>
      <c r="H60" s="122"/>
      <c r="I60" s="101">
        <f>SUM(G60:H60)</f>
        <v>0</v>
      </c>
      <c r="J60" s="32"/>
      <c r="K60" s="32"/>
    </row>
    <row r="61" spans="3:11" ht="13.5" thickBot="1" x14ac:dyDescent="0.35">
      <c r="C61" s="32"/>
      <c r="D61" s="63"/>
      <c r="F61" s="63"/>
      <c r="H61" s="63"/>
      <c r="I61" s="63"/>
      <c r="J61" s="32"/>
      <c r="K61" s="32"/>
    </row>
    <row r="62" spans="3:11" ht="13" x14ac:dyDescent="0.3">
      <c r="C62" s="32"/>
      <c r="D62" s="819" t="s">
        <v>13</v>
      </c>
      <c r="E62" s="414" t="s">
        <v>155</v>
      </c>
      <c r="F62" s="480" t="s">
        <v>382</v>
      </c>
      <c r="G62" s="472"/>
      <c r="H62" s="234"/>
      <c r="I62" s="234">
        <f>SUM(G62:H62)</f>
        <v>0</v>
      </c>
      <c r="J62" s="32"/>
      <c r="K62" s="32"/>
    </row>
    <row r="63" spans="3:11" ht="13" x14ac:dyDescent="0.3">
      <c r="C63" s="32"/>
      <c r="D63" s="820"/>
      <c r="E63" s="235" t="s">
        <v>321</v>
      </c>
      <c r="F63" s="283" t="s">
        <v>111</v>
      </c>
      <c r="G63" s="473"/>
      <c r="H63" s="235"/>
      <c r="I63" s="235">
        <f>SUM(G63:H63)</f>
        <v>0</v>
      </c>
      <c r="J63" s="32"/>
      <c r="K63" s="32"/>
    </row>
    <row r="64" spans="3:11" ht="13" x14ac:dyDescent="0.3">
      <c r="C64" s="32"/>
      <c r="D64" s="820"/>
      <c r="E64" s="235" t="s">
        <v>322</v>
      </c>
      <c r="F64" s="235" t="s">
        <v>341</v>
      </c>
      <c r="G64" s="473"/>
      <c r="H64" s="235"/>
      <c r="I64" s="235">
        <f>SUM(G64:H64)</f>
        <v>0</v>
      </c>
      <c r="J64" s="32"/>
      <c r="K64" s="32"/>
    </row>
    <row r="65" spans="3:11" ht="13.5" thickBot="1" x14ac:dyDescent="0.35">
      <c r="C65" s="32"/>
      <c r="D65" s="821"/>
      <c r="E65" s="236" t="s">
        <v>148</v>
      </c>
      <c r="F65" s="237" t="s">
        <v>149</v>
      </c>
      <c r="G65" s="474"/>
      <c r="H65" s="237"/>
      <c r="I65" s="237">
        <f>SUM(G65:H65)</f>
        <v>0</v>
      </c>
      <c r="J65" s="32"/>
      <c r="K65" s="32"/>
    </row>
    <row r="66" spans="3:11" ht="13.5" thickBot="1" x14ac:dyDescent="0.35">
      <c r="C66" s="32"/>
      <c r="D66" s="63"/>
      <c r="F66" s="63"/>
      <c r="H66" s="63"/>
      <c r="I66" s="63"/>
      <c r="J66" s="32"/>
      <c r="K66" s="32"/>
    </row>
    <row r="67" spans="3:11" ht="16" thickBot="1" x14ac:dyDescent="0.4">
      <c r="C67" s="32"/>
      <c r="D67" s="64" t="s">
        <v>4</v>
      </c>
      <c r="E67" s="417" t="s">
        <v>150</v>
      </c>
      <c r="F67" s="459" t="s">
        <v>395</v>
      </c>
      <c r="G67" s="417"/>
      <c r="H67" s="102"/>
      <c r="I67" s="102">
        <f>SUM(G67:H67)</f>
        <v>0</v>
      </c>
      <c r="J67" s="32"/>
      <c r="K67" s="32"/>
    </row>
    <row r="68" spans="3:11" ht="13.5" thickBot="1" x14ac:dyDescent="0.35">
      <c r="C68" s="32"/>
      <c r="D68" s="63"/>
      <c r="F68" s="63"/>
      <c r="H68" s="63"/>
      <c r="I68" s="63"/>
      <c r="J68" s="32"/>
      <c r="K68" s="32"/>
    </row>
    <row r="69" spans="3:11" ht="13" x14ac:dyDescent="0.3">
      <c r="C69" s="32"/>
      <c r="D69" s="726" t="s">
        <v>104</v>
      </c>
      <c r="E69" s="729" t="s">
        <v>103</v>
      </c>
      <c r="F69" s="481" t="s">
        <v>112</v>
      </c>
      <c r="G69" s="475"/>
      <c r="H69" s="103"/>
      <c r="I69" s="103">
        <f>SUM(G69:H69)</f>
        <v>0</v>
      </c>
      <c r="J69" s="32"/>
      <c r="K69" s="32"/>
    </row>
    <row r="70" spans="3:11" ht="13" x14ac:dyDescent="0.3">
      <c r="C70" s="32"/>
      <c r="D70" s="727"/>
      <c r="E70" s="730"/>
      <c r="F70" s="482" t="s">
        <v>111</v>
      </c>
      <c r="G70" s="240"/>
      <c r="H70" s="241"/>
      <c r="I70" s="104">
        <f>SUM(G70:H70)</f>
        <v>0</v>
      </c>
      <c r="J70" s="32"/>
      <c r="K70" s="32"/>
    </row>
    <row r="71" spans="3:11" ht="13" x14ac:dyDescent="0.3">
      <c r="C71" s="32"/>
      <c r="D71" s="727"/>
      <c r="E71" s="730"/>
      <c r="F71" s="483" t="s">
        <v>410</v>
      </c>
      <c r="G71" s="240"/>
      <c r="H71" s="241"/>
      <c r="I71" s="104">
        <f>SUM(G71:H71)</f>
        <v>0</v>
      </c>
      <c r="J71" s="32"/>
      <c r="K71" s="32"/>
    </row>
    <row r="72" spans="3:11" ht="13" x14ac:dyDescent="0.3">
      <c r="C72" s="32"/>
      <c r="D72" s="727"/>
      <c r="E72" s="730"/>
      <c r="F72" s="484" t="s">
        <v>407</v>
      </c>
      <c r="G72" s="81"/>
      <c r="H72" s="104"/>
      <c r="I72" s="104">
        <f>SUM(G72:H72)</f>
        <v>0</v>
      </c>
      <c r="J72" s="32"/>
      <c r="K72" s="32"/>
    </row>
    <row r="73" spans="3:11" ht="13.5" thickBot="1" x14ac:dyDescent="0.35">
      <c r="C73" s="32"/>
      <c r="D73" s="728"/>
      <c r="E73" s="731"/>
      <c r="F73" s="485" t="s">
        <v>154</v>
      </c>
      <c r="G73" s="82"/>
      <c r="H73" s="105"/>
      <c r="I73" s="105">
        <f>SUM(G73:H73)</f>
        <v>0</v>
      </c>
      <c r="J73" s="32"/>
      <c r="K73" s="32"/>
    </row>
    <row r="74" spans="3:11" ht="13.5" thickBot="1" x14ac:dyDescent="0.35">
      <c r="C74" s="32"/>
      <c r="D74" s="926" t="s">
        <v>172</v>
      </c>
      <c r="E74" s="926"/>
      <c r="F74" s="926"/>
      <c r="G74" s="926"/>
      <c r="H74" s="926"/>
      <c r="I74" s="128"/>
      <c r="J74" s="32"/>
    </row>
    <row r="75" spans="3:11" ht="16" thickBot="1" x14ac:dyDescent="0.35">
      <c r="C75" s="32"/>
      <c r="D75" s="904" t="s">
        <v>171</v>
      </c>
      <c r="E75" s="905"/>
      <c r="F75" s="906"/>
      <c r="G75" s="129">
        <f>SUM(G23:G74)</f>
        <v>0</v>
      </c>
      <c r="H75" s="123">
        <f>SUM(H23:H74)</f>
        <v>0</v>
      </c>
      <c r="I75" s="123">
        <f>SUM(I23:I74)</f>
        <v>0</v>
      </c>
      <c r="J75" s="32"/>
    </row>
    <row r="76" spans="3:11" ht="13" x14ac:dyDescent="0.3">
      <c r="C76" s="32"/>
      <c r="H76" s="28" t="s">
        <v>173</v>
      </c>
      <c r="I76" s="28">
        <f>35*4-14</f>
        <v>126</v>
      </c>
      <c r="J76" s="32"/>
    </row>
    <row r="77" spans="3:11" ht="13" x14ac:dyDescent="0.3">
      <c r="C77" s="32"/>
      <c r="D77" s="32"/>
      <c r="E77" s="32"/>
      <c r="F77" s="32"/>
      <c r="G77" s="32"/>
      <c r="H77" s="32"/>
      <c r="I77" s="32"/>
      <c r="J77" s="32"/>
    </row>
    <row r="78" spans="3:11" ht="13" x14ac:dyDescent="0.3">
      <c r="C78" s="32"/>
      <c r="D78" s="32"/>
      <c r="E78" s="32"/>
      <c r="F78" s="32"/>
      <c r="G78" s="32"/>
      <c r="H78" s="32"/>
      <c r="I78" s="32"/>
      <c r="J78" s="32"/>
    </row>
  </sheetData>
  <mergeCells count="26">
    <mergeCell ref="D62:D65"/>
    <mergeCell ref="D69:D73"/>
    <mergeCell ref="E69:E73"/>
    <mergeCell ref="D74:H74"/>
    <mergeCell ref="D75:F75"/>
    <mergeCell ref="D59:D60"/>
    <mergeCell ref="C20:E20"/>
    <mergeCell ref="D23:D26"/>
    <mergeCell ref="E24:E25"/>
    <mergeCell ref="D28:D30"/>
    <mergeCell ref="D32:D35"/>
    <mergeCell ref="D37:D41"/>
    <mergeCell ref="D43:D53"/>
    <mergeCell ref="D55:D57"/>
    <mergeCell ref="C2:I2"/>
    <mergeCell ref="M6:N6"/>
    <mergeCell ref="C3:H3"/>
    <mergeCell ref="C7:E7"/>
    <mergeCell ref="C9:E9"/>
    <mergeCell ref="C8:E8"/>
    <mergeCell ref="F8:I8"/>
    <mergeCell ref="F9:H9"/>
    <mergeCell ref="F7:I7"/>
    <mergeCell ref="C5:E5"/>
    <mergeCell ref="C6:E6"/>
    <mergeCell ref="F5:I5"/>
  </mergeCells>
  <pageMargins left="0.78749999999999998" right="0.78749999999999998" top="0.98402777777777772" bottom="0.98402777777777772" header="0.51180555555555551" footer="0.51180555555555551"/>
  <pageSetup paperSize="9"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0CCD9-0996-0243-BF07-698485D1652F}">
  <sheetPr codeName="Feuil13"/>
  <dimension ref="A1:I8"/>
  <sheetViews>
    <sheetView topLeftCell="A2" workbookViewId="0">
      <selection activeCell="E4" sqref="E4:H4"/>
    </sheetView>
  </sheetViews>
  <sheetFormatPr baseColWidth="10" defaultRowHeight="12.5" x14ac:dyDescent="0.25"/>
  <cols>
    <col min="2" max="2" width="20.36328125" customWidth="1"/>
    <col min="3" max="3" width="16" customWidth="1"/>
    <col min="4" max="4" width="21.453125" customWidth="1"/>
    <col min="5" max="5" width="17.453125" customWidth="1"/>
    <col min="6" max="6" width="16.453125" customWidth="1"/>
    <col min="7" max="7" width="16.6328125" customWidth="1"/>
    <col min="8" max="8" width="17.81640625" customWidth="1"/>
    <col min="9" max="9" width="16.1796875" customWidth="1"/>
  </cols>
  <sheetData>
    <row r="1" spans="1:9" ht="16" thickBot="1" x14ac:dyDescent="0.3">
      <c r="A1" s="21"/>
      <c r="B1" s="892" t="s">
        <v>338</v>
      </c>
      <c r="C1" s="893"/>
      <c r="D1" s="893"/>
      <c r="E1" s="893"/>
      <c r="F1" s="893"/>
      <c r="G1" s="893"/>
      <c r="H1" s="894"/>
      <c r="I1" s="21"/>
    </row>
    <row r="2" spans="1:9" ht="16" thickBot="1" x14ac:dyDescent="0.4">
      <c r="A2" s="21"/>
      <c r="B2" s="915" t="s">
        <v>379</v>
      </c>
      <c r="C2" s="915"/>
      <c r="D2" s="915"/>
      <c r="E2" s="915"/>
      <c r="F2" s="915"/>
      <c r="G2" s="915"/>
      <c r="H2" s="21"/>
      <c r="I2" s="21"/>
    </row>
    <row r="3" spans="1:9" ht="13.5" thickBot="1" x14ac:dyDescent="0.3">
      <c r="A3" s="21"/>
      <c r="B3" s="33" t="s">
        <v>48</v>
      </c>
      <c r="C3" s="24" t="s">
        <v>49</v>
      </c>
      <c r="D3" s="24" t="s">
        <v>50</v>
      </c>
      <c r="E3" s="24" t="s">
        <v>1</v>
      </c>
      <c r="F3" s="24" t="s">
        <v>2</v>
      </c>
      <c r="G3" s="24" t="s">
        <v>3</v>
      </c>
      <c r="H3" s="34" t="s">
        <v>0</v>
      </c>
      <c r="I3" s="21"/>
    </row>
    <row r="4" spans="1:9" ht="14.5" thickBot="1" x14ac:dyDescent="0.3">
      <c r="A4" s="27">
        <v>45838</v>
      </c>
      <c r="B4" s="1012"/>
      <c r="C4" s="1013"/>
      <c r="D4" s="1014"/>
      <c r="E4" s="990"/>
      <c r="F4" s="991"/>
      <c r="G4" s="991"/>
      <c r="H4" s="992"/>
      <c r="I4" s="513" t="s">
        <v>417</v>
      </c>
    </row>
    <row r="5" spans="1:9" ht="14.5" thickBot="1" x14ac:dyDescent="0.3">
      <c r="A5" s="27">
        <v>45839</v>
      </c>
      <c r="B5" s="1012"/>
      <c r="C5" s="1013"/>
      <c r="D5" s="1014"/>
      <c r="E5" s="990"/>
      <c r="F5" s="991"/>
      <c r="G5" s="991"/>
      <c r="H5" s="992"/>
      <c r="I5" s="513" t="s">
        <v>417</v>
      </c>
    </row>
    <row r="6" spans="1:9" ht="14.5" thickBot="1" x14ac:dyDescent="0.3">
      <c r="A6" s="27">
        <v>45840</v>
      </c>
      <c r="B6" s="990" t="s">
        <v>420</v>
      </c>
      <c r="C6" s="991"/>
      <c r="D6" s="991"/>
      <c r="E6" s="990"/>
      <c r="F6" s="991"/>
      <c r="G6" s="991"/>
      <c r="H6" s="570"/>
      <c r="I6" s="513" t="s">
        <v>417</v>
      </c>
    </row>
    <row r="7" spans="1:9" ht="14.5" thickBot="1" x14ac:dyDescent="0.35">
      <c r="A7" s="27">
        <v>45841</v>
      </c>
      <c r="B7" s="1003"/>
      <c r="C7" s="1004"/>
      <c r="D7" s="1005"/>
      <c r="E7" s="1003"/>
      <c r="F7" s="1004"/>
      <c r="G7" s="1004"/>
      <c r="H7" s="1005"/>
      <c r="I7" s="513" t="s">
        <v>417</v>
      </c>
    </row>
    <row r="8" spans="1:9" ht="14.5" thickBot="1" x14ac:dyDescent="0.3">
      <c r="A8" s="27">
        <v>45842</v>
      </c>
      <c r="B8" s="1006"/>
      <c r="C8" s="1007"/>
      <c r="D8" s="1008"/>
      <c r="E8" s="1009"/>
      <c r="F8" s="1010"/>
      <c r="G8" s="1011"/>
      <c r="H8" s="355"/>
      <c r="I8" s="513" t="s">
        <v>417</v>
      </c>
    </row>
  </sheetData>
  <mergeCells count="12">
    <mergeCell ref="B1:H1"/>
    <mergeCell ref="B2:G2"/>
    <mergeCell ref="B4:D4"/>
    <mergeCell ref="B5:D5"/>
    <mergeCell ref="B6:D6"/>
    <mergeCell ref="E5:H5"/>
    <mergeCell ref="E6:G6"/>
    <mergeCell ref="B7:D7"/>
    <mergeCell ref="E7:H7"/>
    <mergeCell ref="B8:D8"/>
    <mergeCell ref="E8:G8"/>
    <mergeCell ref="E4:H4"/>
  </mergeCells>
  <pageMargins left="0.7" right="0.7" top="0.75" bottom="0.75" header="0.3" footer="0.3"/>
  <pageSetup paperSize="9"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dimension ref="A1:E25"/>
  <sheetViews>
    <sheetView workbookViewId="0">
      <selection activeCell="L9" sqref="L9"/>
    </sheetView>
  </sheetViews>
  <sheetFormatPr baseColWidth="10" defaultRowHeight="12.5" x14ac:dyDescent="0.25"/>
  <cols>
    <col min="2" max="2" width="10.81640625" bestFit="1" customWidth="1"/>
    <col min="3" max="3" width="19.6328125" bestFit="1" customWidth="1"/>
    <col min="4" max="4" width="8" bestFit="1" customWidth="1"/>
    <col min="5" max="5" width="15.81640625" bestFit="1" customWidth="1"/>
  </cols>
  <sheetData>
    <row r="1" spans="1:5" ht="59.25" customHeight="1" x14ac:dyDescent="0.25">
      <c r="A1" s="1015" t="s">
        <v>225</v>
      </c>
      <c r="B1" s="145" t="s">
        <v>226</v>
      </c>
      <c r="C1" s="145" t="s">
        <v>228</v>
      </c>
      <c r="D1" s="1015" t="s">
        <v>230</v>
      </c>
      <c r="E1" s="1015" t="s">
        <v>231</v>
      </c>
    </row>
    <row r="2" spans="1:5" ht="24.5" thickBot="1" x14ac:dyDescent="0.3">
      <c r="A2" s="1016"/>
      <c r="B2" s="146" t="s">
        <v>227</v>
      </c>
      <c r="C2" s="146" t="s">
        <v>229</v>
      </c>
      <c r="D2" s="1016"/>
      <c r="E2" s="1016"/>
    </row>
    <row r="3" spans="1:5" ht="16.5" customHeight="1" x14ac:dyDescent="0.25">
      <c r="A3" s="1017" t="s">
        <v>232</v>
      </c>
      <c r="B3" s="1017">
        <v>87</v>
      </c>
      <c r="C3" s="1017" t="s">
        <v>233</v>
      </c>
      <c r="D3" s="1017">
        <v>30</v>
      </c>
      <c r="E3" s="1017" t="s">
        <v>234</v>
      </c>
    </row>
    <row r="4" spans="1:5" ht="13.5" customHeight="1" thickBot="1" x14ac:dyDescent="0.3">
      <c r="A4" s="1018"/>
      <c r="B4" s="1018"/>
      <c r="C4" s="1018"/>
      <c r="D4" s="1018"/>
      <c r="E4" s="1018"/>
    </row>
    <row r="5" spans="1:5" ht="36.5" thickBot="1" x14ac:dyDescent="0.3">
      <c r="A5" s="265" t="s">
        <v>235</v>
      </c>
      <c r="B5" s="266">
        <v>87</v>
      </c>
      <c r="C5" s="266" t="s">
        <v>233</v>
      </c>
      <c r="D5" s="266">
        <v>8</v>
      </c>
      <c r="E5" s="266" t="s">
        <v>236</v>
      </c>
    </row>
    <row r="6" spans="1:5" ht="24.5" thickBot="1" x14ac:dyDescent="0.3">
      <c r="A6" s="265" t="s">
        <v>237</v>
      </c>
      <c r="B6" s="266">
        <v>86</v>
      </c>
      <c r="C6" s="266" t="s">
        <v>233</v>
      </c>
      <c r="D6" s="266">
        <v>12</v>
      </c>
      <c r="E6" s="266" t="s">
        <v>238</v>
      </c>
    </row>
    <row r="7" spans="1:5" ht="24.5" thickBot="1" x14ac:dyDescent="0.3">
      <c r="A7" s="265" t="s">
        <v>239</v>
      </c>
      <c r="B7" s="266">
        <v>86</v>
      </c>
      <c r="C7" s="266" t="s">
        <v>233</v>
      </c>
      <c r="D7" s="266">
        <v>12</v>
      </c>
      <c r="E7" s="266" t="s">
        <v>238</v>
      </c>
    </row>
    <row r="8" spans="1:5" ht="24.5" thickBot="1" x14ac:dyDescent="0.3">
      <c r="A8" s="147" t="s">
        <v>240</v>
      </c>
      <c r="B8" s="148">
        <v>31</v>
      </c>
      <c r="C8" s="148" t="s">
        <v>233</v>
      </c>
      <c r="D8" s="148">
        <v>41</v>
      </c>
      <c r="E8" s="148" t="s">
        <v>241</v>
      </c>
    </row>
    <row r="9" spans="1:5" ht="36.5" thickBot="1" x14ac:dyDescent="0.3">
      <c r="A9" s="265" t="s">
        <v>242</v>
      </c>
      <c r="B9" s="266">
        <v>85</v>
      </c>
      <c r="C9" s="266" t="s">
        <v>233</v>
      </c>
      <c r="D9" s="266">
        <v>14</v>
      </c>
      <c r="E9" s="266" t="s">
        <v>241</v>
      </c>
    </row>
    <row r="10" spans="1:5" ht="24.5" thickBot="1" x14ac:dyDescent="0.3">
      <c r="A10" s="147" t="s">
        <v>243</v>
      </c>
      <c r="B10" s="148">
        <v>87</v>
      </c>
      <c r="C10" s="148" t="s">
        <v>233</v>
      </c>
      <c r="D10" s="148">
        <v>12</v>
      </c>
      <c r="E10" s="148" t="s">
        <v>241</v>
      </c>
    </row>
    <row r="11" spans="1:5" ht="36.5" thickBot="1" x14ac:dyDescent="0.3">
      <c r="A11" s="147" t="s">
        <v>244</v>
      </c>
      <c r="B11" s="148">
        <v>87</v>
      </c>
      <c r="C11" s="148" t="s">
        <v>233</v>
      </c>
      <c r="D11" s="148">
        <v>18</v>
      </c>
      <c r="E11" s="148" t="s">
        <v>10</v>
      </c>
    </row>
    <row r="12" spans="1:5" ht="36.5" thickBot="1" x14ac:dyDescent="0.3">
      <c r="A12" s="147" t="s">
        <v>245</v>
      </c>
      <c r="B12" s="148">
        <v>85</v>
      </c>
      <c r="C12" s="148" t="s">
        <v>233</v>
      </c>
      <c r="D12" s="148">
        <v>10</v>
      </c>
      <c r="E12" s="148" t="s">
        <v>261</v>
      </c>
    </row>
    <row r="13" spans="1:5" ht="36.5" thickBot="1" x14ac:dyDescent="0.3">
      <c r="A13" s="147" t="s">
        <v>247</v>
      </c>
      <c r="B13" s="148">
        <v>87</v>
      </c>
      <c r="C13" s="148" t="s">
        <v>233</v>
      </c>
      <c r="D13" s="148">
        <v>10</v>
      </c>
      <c r="E13" s="148" t="s">
        <v>248</v>
      </c>
    </row>
    <row r="14" spans="1:5" ht="36.5" thickBot="1" x14ac:dyDescent="0.3">
      <c r="A14" s="265" t="s">
        <v>249</v>
      </c>
      <c r="B14" s="266">
        <v>85</v>
      </c>
      <c r="C14" s="266" t="s">
        <v>233</v>
      </c>
      <c r="D14" s="266">
        <v>32</v>
      </c>
      <c r="E14" s="266" t="s">
        <v>250</v>
      </c>
    </row>
    <row r="15" spans="1:5" ht="24.5" thickBot="1" x14ac:dyDescent="0.3">
      <c r="A15" s="147" t="s">
        <v>251</v>
      </c>
      <c r="B15" s="148"/>
      <c r="C15" s="148" t="s">
        <v>252</v>
      </c>
      <c r="D15" s="148">
        <v>14</v>
      </c>
      <c r="E15" s="148" t="s">
        <v>246</v>
      </c>
    </row>
    <row r="16" spans="1:5" ht="48.5" thickBot="1" x14ac:dyDescent="0.3">
      <c r="A16" s="147" t="s">
        <v>253</v>
      </c>
      <c r="B16" s="148">
        <v>87</v>
      </c>
      <c r="C16" s="148" t="s">
        <v>233</v>
      </c>
      <c r="D16" s="148">
        <v>10</v>
      </c>
      <c r="E16" s="148" t="s">
        <v>248</v>
      </c>
    </row>
    <row r="17" spans="1:5" ht="36.5" thickBot="1" x14ac:dyDescent="0.3">
      <c r="A17" s="147" t="s">
        <v>254</v>
      </c>
      <c r="B17" s="148">
        <v>85</v>
      </c>
      <c r="C17" s="148" t="s">
        <v>233</v>
      </c>
      <c r="D17" s="148">
        <v>25</v>
      </c>
      <c r="E17" s="148" t="s">
        <v>255</v>
      </c>
    </row>
    <row r="18" spans="1:5" ht="24.5" thickBot="1" x14ac:dyDescent="0.3">
      <c r="A18" s="147" t="s">
        <v>256</v>
      </c>
      <c r="B18" s="148">
        <v>85</v>
      </c>
      <c r="C18" s="148" t="s">
        <v>233</v>
      </c>
      <c r="D18" s="148">
        <v>10</v>
      </c>
      <c r="E18" s="148" t="s">
        <v>257</v>
      </c>
    </row>
    <row r="19" spans="1:5" ht="36.5" thickBot="1" x14ac:dyDescent="0.3">
      <c r="A19" s="147" t="s">
        <v>258</v>
      </c>
      <c r="B19" s="148">
        <v>85</v>
      </c>
      <c r="C19" s="148" t="s">
        <v>233</v>
      </c>
      <c r="D19" s="148">
        <v>19</v>
      </c>
      <c r="E19" s="148" t="s">
        <v>259</v>
      </c>
    </row>
    <row r="20" spans="1:5" ht="36.5" thickBot="1" x14ac:dyDescent="0.3">
      <c r="A20" s="147" t="s">
        <v>260</v>
      </c>
      <c r="B20" s="148">
        <v>85</v>
      </c>
      <c r="C20" s="148" t="s">
        <v>233</v>
      </c>
      <c r="D20" s="148">
        <v>16</v>
      </c>
      <c r="E20" s="148" t="s">
        <v>261</v>
      </c>
    </row>
    <row r="21" spans="1:5" ht="24.5" thickBot="1" x14ac:dyDescent="0.3">
      <c r="A21" s="265" t="s">
        <v>262</v>
      </c>
      <c r="B21" s="266">
        <v>86</v>
      </c>
      <c r="C21" s="266" t="s">
        <v>233</v>
      </c>
      <c r="D21" s="266">
        <v>4</v>
      </c>
      <c r="E21" s="266" t="s">
        <v>261</v>
      </c>
    </row>
    <row r="22" spans="1:5" ht="24.5" thickBot="1" x14ac:dyDescent="0.3">
      <c r="A22" s="147" t="s">
        <v>263</v>
      </c>
      <c r="B22" s="148">
        <v>87</v>
      </c>
      <c r="C22" s="148" t="s">
        <v>233</v>
      </c>
      <c r="D22" s="148">
        <v>10</v>
      </c>
      <c r="E22" s="148" t="s">
        <v>261</v>
      </c>
    </row>
    <row r="23" spans="1:5" ht="24.5" thickBot="1" x14ac:dyDescent="0.3">
      <c r="A23" s="147" t="s">
        <v>264</v>
      </c>
      <c r="B23" s="148">
        <v>85</v>
      </c>
      <c r="C23" s="148" t="s">
        <v>233</v>
      </c>
      <c r="D23" s="148">
        <v>4</v>
      </c>
      <c r="E23" s="148" t="s">
        <v>261</v>
      </c>
    </row>
    <row r="24" spans="1:5" ht="36.5" thickBot="1" x14ac:dyDescent="0.3">
      <c r="A24" s="265" t="s">
        <v>265</v>
      </c>
      <c r="B24" s="266">
        <v>86</v>
      </c>
      <c r="C24" s="266" t="s">
        <v>233</v>
      </c>
      <c r="D24" s="266">
        <v>3</v>
      </c>
      <c r="E24" s="266" t="s">
        <v>255</v>
      </c>
    </row>
    <row r="25" spans="1:5" ht="36.5" thickBot="1" x14ac:dyDescent="0.3">
      <c r="A25" s="147" t="s">
        <v>266</v>
      </c>
      <c r="B25" s="148">
        <v>85</v>
      </c>
      <c r="C25" s="148" t="s">
        <v>233</v>
      </c>
      <c r="D25" s="148">
        <v>15</v>
      </c>
      <c r="E25" s="148" t="s">
        <v>267</v>
      </c>
    </row>
  </sheetData>
  <mergeCells count="8">
    <mergeCell ref="A1:A2"/>
    <mergeCell ref="D1:D2"/>
    <mergeCell ref="E1:E2"/>
    <mergeCell ref="A3:A4"/>
    <mergeCell ref="B3:B4"/>
    <mergeCell ref="C3:C4"/>
    <mergeCell ref="D3:D4"/>
    <mergeCell ref="E3:E4"/>
  </mergeCells>
  <phoneticPr fontId="1" type="noConversion"/>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AR261"/>
  <sheetViews>
    <sheetView showGridLines="0" tabSelected="1" topLeftCell="A26" zoomScale="90" zoomScaleNormal="90" zoomScalePageLayoutView="90" workbookViewId="0">
      <selection activeCell="N18" sqref="N18"/>
    </sheetView>
  </sheetViews>
  <sheetFormatPr baseColWidth="10" defaultColWidth="9.1796875" defaultRowHeight="13" x14ac:dyDescent="0.3"/>
  <cols>
    <col min="1" max="1" width="5.453125" style="17" customWidth="1"/>
    <col min="2" max="8" width="5.6328125" style="17" customWidth="1"/>
    <col min="9" max="9" width="1.453125" style="17" customWidth="1"/>
    <col min="10" max="16" width="5.6328125" style="17" customWidth="1"/>
    <col min="17" max="17" width="1.453125" style="17" customWidth="1"/>
    <col min="18" max="24" width="5.6328125" style="17" customWidth="1"/>
    <col min="25" max="25" width="1.453125" style="17" customWidth="1"/>
    <col min="26" max="34" width="5.6328125" style="17" customWidth="1"/>
    <col min="35" max="16384" width="9.1796875" style="17"/>
  </cols>
  <sheetData>
    <row r="1" spans="1:35" ht="16.5" customHeight="1" x14ac:dyDescent="0.3"/>
    <row r="2" spans="1:35" ht="17" customHeight="1" x14ac:dyDescent="0.3">
      <c r="A2" s="206"/>
      <c r="B2" s="583" t="s">
        <v>428</v>
      </c>
      <c r="C2" s="583"/>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583"/>
      <c r="AD2" s="583"/>
      <c r="AE2" s="583"/>
      <c r="AF2" s="583"/>
      <c r="AG2" s="206"/>
      <c r="AH2" s="206"/>
      <c r="AI2" s="206"/>
    </row>
    <row r="3" spans="1:35" ht="17" customHeight="1" x14ac:dyDescent="0.3">
      <c r="A3" s="206"/>
      <c r="B3" s="583"/>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206"/>
      <c r="AH3" s="206"/>
      <c r="AI3" s="206"/>
    </row>
    <row r="4" spans="1:35" ht="17" customHeight="1" x14ac:dyDescent="0.3">
      <c r="A4" s="206"/>
      <c r="B4" s="583"/>
      <c r="C4" s="583"/>
      <c r="D4" s="583"/>
      <c r="E4" s="583"/>
      <c r="F4" s="583"/>
      <c r="G4" s="583"/>
      <c r="H4" s="583"/>
      <c r="I4" s="583"/>
      <c r="J4" s="583"/>
      <c r="K4" s="583"/>
      <c r="L4" s="583"/>
      <c r="M4" s="583"/>
      <c r="N4" s="583"/>
      <c r="O4" s="583"/>
      <c r="P4" s="583"/>
      <c r="Q4" s="583"/>
      <c r="R4" s="583"/>
      <c r="S4" s="583"/>
      <c r="T4" s="583"/>
      <c r="U4" s="583"/>
      <c r="V4" s="583"/>
      <c r="W4" s="583"/>
      <c r="X4" s="583"/>
      <c r="Y4" s="583"/>
      <c r="Z4" s="583"/>
      <c r="AA4" s="583"/>
      <c r="AB4" s="583"/>
      <c r="AC4" s="583"/>
      <c r="AD4" s="583"/>
      <c r="AE4" s="583"/>
      <c r="AF4" s="583"/>
      <c r="AG4" s="206"/>
      <c r="AH4" s="206"/>
      <c r="AI4" s="206"/>
    </row>
    <row r="5" spans="1:35" ht="17" customHeight="1" x14ac:dyDescent="0.3">
      <c r="A5" s="206"/>
      <c r="B5" s="583"/>
      <c r="C5" s="583"/>
      <c r="D5" s="583"/>
      <c r="E5" s="583"/>
      <c r="F5" s="583"/>
      <c r="G5" s="583"/>
      <c r="H5" s="583"/>
      <c r="I5" s="583"/>
      <c r="J5" s="583"/>
      <c r="K5" s="583"/>
      <c r="L5" s="583"/>
      <c r="M5" s="583"/>
      <c r="N5" s="583"/>
      <c r="O5" s="583"/>
      <c r="P5" s="583"/>
      <c r="Q5" s="583"/>
      <c r="R5" s="583"/>
      <c r="S5" s="583"/>
      <c r="T5" s="583"/>
      <c r="U5" s="583"/>
      <c r="V5" s="583"/>
      <c r="W5" s="583"/>
      <c r="X5" s="583"/>
      <c r="Y5" s="583"/>
      <c r="Z5" s="583"/>
      <c r="AA5" s="583"/>
      <c r="AB5" s="583"/>
      <c r="AC5" s="583"/>
      <c r="AD5" s="583"/>
      <c r="AE5" s="583"/>
      <c r="AF5" s="583"/>
      <c r="AG5" s="206"/>
      <c r="AH5" s="206"/>
      <c r="AI5" s="206"/>
    </row>
    <row r="6" spans="1:35" ht="17" customHeight="1" x14ac:dyDescent="0.3">
      <c r="A6" s="206"/>
      <c r="B6" s="583"/>
      <c r="C6" s="583"/>
      <c r="D6" s="583"/>
      <c r="E6" s="583"/>
      <c r="F6" s="583"/>
      <c r="G6" s="583"/>
      <c r="H6" s="583"/>
      <c r="I6" s="583"/>
      <c r="J6" s="583"/>
      <c r="K6" s="583"/>
      <c r="L6" s="583"/>
      <c r="M6" s="583"/>
      <c r="N6" s="583"/>
      <c r="O6" s="583"/>
      <c r="P6" s="583"/>
      <c r="Q6" s="583"/>
      <c r="R6" s="583"/>
      <c r="S6" s="583"/>
      <c r="T6" s="583"/>
      <c r="U6" s="583"/>
      <c r="V6" s="583"/>
      <c r="W6" s="583"/>
      <c r="X6" s="583"/>
      <c r="Y6" s="583"/>
      <c r="Z6" s="583"/>
      <c r="AA6" s="583"/>
      <c r="AB6" s="583"/>
      <c r="AC6" s="583"/>
      <c r="AD6" s="583"/>
      <c r="AE6" s="583"/>
      <c r="AF6" s="583"/>
      <c r="AG6" s="206"/>
      <c r="AH6" s="206"/>
      <c r="AI6" s="206"/>
    </row>
    <row r="7" spans="1:35" ht="17" customHeight="1" x14ac:dyDescent="0.3">
      <c r="A7" s="206"/>
      <c r="B7" s="583"/>
      <c r="C7" s="583"/>
      <c r="D7" s="583"/>
      <c r="E7" s="583"/>
      <c r="F7" s="583"/>
      <c r="G7" s="583"/>
      <c r="H7" s="583"/>
      <c r="I7" s="583"/>
      <c r="J7" s="583"/>
      <c r="K7" s="583"/>
      <c r="L7" s="583"/>
      <c r="M7" s="583"/>
      <c r="N7" s="583"/>
      <c r="O7" s="583"/>
      <c r="P7" s="583"/>
      <c r="Q7" s="583"/>
      <c r="R7" s="583"/>
      <c r="S7" s="583"/>
      <c r="T7" s="583"/>
      <c r="U7" s="583"/>
      <c r="V7" s="583"/>
      <c r="W7" s="583"/>
      <c r="X7" s="583"/>
      <c r="Y7" s="583"/>
      <c r="Z7" s="583"/>
      <c r="AA7" s="583"/>
      <c r="AB7" s="583"/>
      <c r="AC7" s="583"/>
      <c r="AD7" s="583"/>
      <c r="AE7" s="583"/>
      <c r="AF7" s="583"/>
      <c r="AG7" s="206"/>
      <c r="AH7" s="206"/>
      <c r="AI7" s="206"/>
    </row>
    <row r="8" spans="1:35" ht="17" customHeight="1" x14ac:dyDescent="0.3">
      <c r="A8" s="206"/>
      <c r="B8" s="583"/>
      <c r="C8" s="583"/>
      <c r="D8" s="583"/>
      <c r="E8" s="583"/>
      <c r="F8" s="583"/>
      <c r="G8" s="583"/>
      <c r="H8" s="583"/>
      <c r="I8" s="583"/>
      <c r="J8" s="583"/>
      <c r="K8" s="583"/>
      <c r="L8" s="583"/>
      <c r="M8" s="583"/>
      <c r="N8" s="583"/>
      <c r="O8" s="583"/>
      <c r="P8" s="583"/>
      <c r="Q8" s="583"/>
      <c r="R8" s="583"/>
      <c r="S8" s="583"/>
      <c r="T8" s="583"/>
      <c r="U8" s="583"/>
      <c r="V8" s="583"/>
      <c r="W8" s="583"/>
      <c r="X8" s="583"/>
      <c r="Y8" s="583"/>
      <c r="Z8" s="583"/>
      <c r="AA8" s="583"/>
      <c r="AB8" s="583"/>
      <c r="AC8" s="583"/>
      <c r="AD8" s="583"/>
      <c r="AE8" s="583"/>
      <c r="AF8" s="583"/>
      <c r="AG8" s="206"/>
      <c r="AH8" s="206"/>
      <c r="AI8" s="206"/>
    </row>
    <row r="9" spans="1:35" ht="17" customHeight="1" x14ac:dyDescent="0.3">
      <c r="A9" s="206"/>
      <c r="B9" s="583"/>
      <c r="C9" s="583"/>
      <c r="D9" s="583"/>
      <c r="E9" s="583"/>
      <c r="F9" s="583"/>
      <c r="G9" s="583"/>
      <c r="H9" s="583"/>
      <c r="I9" s="583"/>
      <c r="J9" s="583"/>
      <c r="K9" s="583"/>
      <c r="L9" s="583"/>
      <c r="M9" s="583"/>
      <c r="N9" s="583"/>
      <c r="O9" s="583"/>
      <c r="P9" s="583"/>
      <c r="Q9" s="583"/>
      <c r="R9" s="583"/>
      <c r="S9" s="583"/>
      <c r="T9" s="583"/>
      <c r="U9" s="583"/>
      <c r="V9" s="583"/>
      <c r="W9" s="583"/>
      <c r="X9" s="583"/>
      <c r="Y9" s="583"/>
      <c r="Z9" s="583"/>
      <c r="AA9" s="583"/>
      <c r="AB9" s="583"/>
      <c r="AC9" s="583"/>
      <c r="AD9" s="583"/>
      <c r="AE9" s="583"/>
      <c r="AF9" s="583"/>
      <c r="AG9" s="206"/>
      <c r="AH9" s="206"/>
      <c r="AI9" s="206"/>
    </row>
    <row r="10" spans="1:35" ht="6.75" customHeight="1" x14ac:dyDescent="0.3">
      <c r="A10" s="206"/>
      <c r="B10" s="207"/>
      <c r="C10" s="207"/>
      <c r="D10" s="207"/>
      <c r="E10" s="207"/>
      <c r="F10" s="207"/>
      <c r="G10" s="207"/>
      <c r="H10" s="207"/>
      <c r="I10" s="208"/>
      <c r="J10" s="208"/>
      <c r="K10" s="208"/>
      <c r="L10" s="208"/>
      <c r="M10" s="208"/>
      <c r="N10" s="208"/>
      <c r="O10" s="208"/>
      <c r="P10" s="208"/>
      <c r="Q10" s="208"/>
      <c r="R10" s="208"/>
      <c r="S10" s="208"/>
      <c r="T10" s="208"/>
      <c r="U10" s="208"/>
      <c r="V10" s="208"/>
      <c r="W10" s="208"/>
      <c r="X10" s="208"/>
      <c r="Y10" s="209"/>
      <c r="Z10" s="207"/>
      <c r="AA10" s="207"/>
      <c r="AB10" s="207"/>
      <c r="AC10" s="207"/>
      <c r="AD10" s="207"/>
      <c r="AE10" s="207"/>
      <c r="AF10" s="207"/>
      <c r="AG10" s="206"/>
      <c r="AH10" s="206"/>
      <c r="AI10" s="206"/>
    </row>
    <row r="11" spans="1:35" ht="17" customHeight="1" x14ac:dyDescent="0.3">
      <c r="A11" s="206"/>
      <c r="B11" s="573" t="s">
        <v>43</v>
      </c>
      <c r="C11" s="573"/>
      <c r="D11" s="573"/>
      <c r="E11" s="573"/>
      <c r="F11" s="573"/>
      <c r="G11" s="573"/>
      <c r="H11" s="573"/>
      <c r="I11" s="211"/>
      <c r="J11" s="573" t="s">
        <v>19</v>
      </c>
      <c r="K11" s="573"/>
      <c r="L11" s="573"/>
      <c r="M11" s="573"/>
      <c r="N11" s="573"/>
      <c r="O11" s="573"/>
      <c r="P11" s="573"/>
      <c r="Q11" s="211"/>
      <c r="R11" s="573" t="s">
        <v>20</v>
      </c>
      <c r="S11" s="573"/>
      <c r="T11" s="573"/>
      <c r="U11" s="573"/>
      <c r="V11" s="573"/>
      <c r="W11" s="573"/>
      <c r="X11" s="573"/>
      <c r="Z11" s="573" t="s">
        <v>21</v>
      </c>
      <c r="AA11" s="573"/>
      <c r="AB11" s="573"/>
      <c r="AC11" s="573"/>
      <c r="AD11" s="573"/>
      <c r="AE11" s="573"/>
      <c r="AF11" s="573"/>
      <c r="AG11" s="206"/>
      <c r="AH11" s="206"/>
      <c r="AI11" s="206"/>
    </row>
    <row r="12" spans="1:35" ht="17" customHeight="1" x14ac:dyDescent="0.3">
      <c r="A12" s="206"/>
      <c r="B12" s="212" t="s">
        <v>27</v>
      </c>
      <c r="C12" s="212" t="s">
        <v>28</v>
      </c>
      <c r="D12" s="212" t="s">
        <v>29</v>
      </c>
      <c r="E12" s="212" t="s">
        <v>31</v>
      </c>
      <c r="F12" s="212" t="s">
        <v>30</v>
      </c>
      <c r="G12" s="212" t="s">
        <v>32</v>
      </c>
      <c r="H12" s="212" t="s">
        <v>14</v>
      </c>
      <c r="I12" s="210"/>
      <c r="J12" s="212" t="s">
        <v>27</v>
      </c>
      <c r="K12" s="212" t="s">
        <v>28</v>
      </c>
      <c r="L12" s="212" t="s">
        <v>29</v>
      </c>
      <c r="M12" s="212" t="s">
        <v>31</v>
      </c>
      <c r="N12" s="212" t="s">
        <v>30</v>
      </c>
      <c r="O12" s="212" t="s">
        <v>32</v>
      </c>
      <c r="P12" s="212" t="s">
        <v>14</v>
      </c>
      <c r="Q12" s="211"/>
      <c r="R12" s="212" t="s">
        <v>27</v>
      </c>
      <c r="S12" s="212" t="s">
        <v>28</v>
      </c>
      <c r="T12" s="212" t="s">
        <v>29</v>
      </c>
      <c r="U12" s="212" t="s">
        <v>31</v>
      </c>
      <c r="V12" s="212" t="s">
        <v>30</v>
      </c>
      <c r="W12" s="212" t="s">
        <v>32</v>
      </c>
      <c r="X12" s="212" t="s">
        <v>14</v>
      </c>
      <c r="Z12" s="212" t="s">
        <v>27</v>
      </c>
      <c r="AA12" s="212" t="s">
        <v>28</v>
      </c>
      <c r="AB12" s="212" t="s">
        <v>29</v>
      </c>
      <c r="AC12" s="212" t="s">
        <v>31</v>
      </c>
      <c r="AD12" s="212" t="s">
        <v>30</v>
      </c>
      <c r="AE12" s="212" t="s">
        <v>32</v>
      </c>
      <c r="AF12" s="212" t="s">
        <v>14</v>
      </c>
      <c r="AG12" s="206"/>
      <c r="AH12" s="206"/>
      <c r="AI12" s="206"/>
    </row>
    <row r="13" spans="1:35" ht="17" customHeight="1" x14ac:dyDescent="0.3">
      <c r="A13" s="206"/>
      <c r="B13" s="213"/>
      <c r="C13" s="285">
        <v>1</v>
      </c>
      <c r="D13" s="285">
        <f t="shared" ref="C13:D14" si="0">C13+1</f>
        <v>2</v>
      </c>
      <c r="E13" s="285">
        <f t="shared" ref="E13" si="1">D13+1</f>
        <v>3</v>
      </c>
      <c r="F13" s="285">
        <f t="shared" ref="F13" si="2">E13+1</f>
        <v>4</v>
      </c>
      <c r="G13" s="285">
        <f t="shared" ref="G13" si="3">F13+1</f>
        <v>5</v>
      </c>
      <c r="H13" s="214">
        <f t="shared" ref="H13" si="4">G13+1</f>
        <v>6</v>
      </c>
      <c r="I13" s="210"/>
      <c r="J13" s="213"/>
      <c r="K13" s="213"/>
      <c r="L13" s="213"/>
      <c r="M13" s="213"/>
      <c r="N13" s="213"/>
      <c r="O13" s="213"/>
      <c r="P13" s="213"/>
      <c r="Q13" s="211"/>
      <c r="R13" s="213"/>
      <c r="S13" s="213"/>
      <c r="T13" s="213"/>
      <c r="U13" s="213"/>
      <c r="V13" s="213"/>
      <c r="W13" s="213"/>
      <c r="X13" s="213"/>
      <c r="Z13" s="213"/>
      <c r="AA13" s="213"/>
      <c r="AB13" s="213"/>
      <c r="AC13" s="213"/>
      <c r="AD13" s="213"/>
      <c r="AE13" s="213"/>
      <c r="AF13" s="213"/>
      <c r="AG13" s="206"/>
      <c r="AH13" s="206"/>
      <c r="AI13" s="206"/>
    </row>
    <row r="14" spans="1:35" ht="17" customHeight="1" x14ac:dyDescent="0.3">
      <c r="A14" s="206"/>
      <c r="B14" s="214">
        <f t="shared" ref="B14:B21" si="5">H13+1</f>
        <v>7</v>
      </c>
      <c r="C14" s="285">
        <f t="shared" si="0"/>
        <v>8</v>
      </c>
      <c r="D14" s="285">
        <f t="shared" si="0"/>
        <v>9</v>
      </c>
      <c r="E14" s="285">
        <f t="shared" ref="E14" si="6">D14+1</f>
        <v>10</v>
      </c>
      <c r="F14" s="285">
        <f t="shared" ref="F14" si="7">E14+1</f>
        <v>11</v>
      </c>
      <c r="G14" s="285">
        <f t="shared" ref="G14" si="8">F14+1</f>
        <v>12</v>
      </c>
      <c r="H14" s="214">
        <f t="shared" ref="C14:H21" si="9">G14+1</f>
        <v>13</v>
      </c>
      <c r="I14" s="210"/>
      <c r="J14" s="213"/>
      <c r="K14" s="213"/>
      <c r="L14" s="213"/>
      <c r="M14" s="213"/>
      <c r="N14" s="213"/>
      <c r="O14" s="213"/>
      <c r="P14" s="213"/>
      <c r="Q14" s="211"/>
      <c r="R14" s="214"/>
      <c r="S14" s="215">
        <f t="shared" ref="S14:T14" si="10">R14+1</f>
        <v>1</v>
      </c>
      <c r="T14" s="215">
        <f t="shared" si="10"/>
        <v>2</v>
      </c>
      <c r="U14" s="215">
        <f t="shared" ref="U14" si="11">T14+1</f>
        <v>3</v>
      </c>
      <c r="V14" s="215">
        <f t="shared" ref="V14" si="12">U14+1</f>
        <v>4</v>
      </c>
      <c r="W14" s="215">
        <f t="shared" ref="W14" si="13">V14+1</f>
        <v>5</v>
      </c>
      <c r="X14" s="214">
        <f>W14+1</f>
        <v>6</v>
      </c>
      <c r="Z14" s="213"/>
      <c r="AA14" s="213"/>
      <c r="AB14" s="213"/>
      <c r="AC14" s="213"/>
      <c r="AD14" s="213"/>
      <c r="AE14" s="213"/>
      <c r="AF14" s="213"/>
      <c r="AG14" s="206"/>
      <c r="AH14" s="206"/>
      <c r="AI14" s="206"/>
    </row>
    <row r="15" spans="1:35" ht="17" customHeight="1" x14ac:dyDescent="0.3">
      <c r="A15" s="206"/>
      <c r="B15" s="214">
        <f t="shared" si="5"/>
        <v>14</v>
      </c>
      <c r="C15" s="215">
        <f t="shared" si="9"/>
        <v>15</v>
      </c>
      <c r="D15" s="215">
        <f t="shared" si="9"/>
        <v>16</v>
      </c>
      <c r="E15" s="215">
        <f t="shared" si="9"/>
        <v>17</v>
      </c>
      <c r="F15" s="215">
        <f t="shared" si="9"/>
        <v>18</v>
      </c>
      <c r="G15" s="215">
        <f t="shared" si="9"/>
        <v>19</v>
      </c>
      <c r="H15" s="214">
        <f t="shared" si="9"/>
        <v>20</v>
      </c>
      <c r="I15" s="210"/>
      <c r="J15" s="213"/>
      <c r="K15" s="213"/>
      <c r="L15" s="213"/>
      <c r="M15" s="213"/>
      <c r="N15" s="213"/>
      <c r="O15" s="215"/>
      <c r="P15" s="215">
        <f>O15+1</f>
        <v>1</v>
      </c>
      <c r="Q15" s="211"/>
      <c r="R15" s="214">
        <f>X14+1</f>
        <v>7</v>
      </c>
      <c r="S15" s="285">
        <f t="shared" ref="S15:W18" si="14">R15+1</f>
        <v>8</v>
      </c>
      <c r="T15" s="285">
        <f t="shared" si="14"/>
        <v>9</v>
      </c>
      <c r="U15" s="285">
        <f t="shared" si="14"/>
        <v>10</v>
      </c>
      <c r="V15" s="285">
        <f t="shared" si="14"/>
        <v>11</v>
      </c>
      <c r="W15" s="285">
        <f t="shared" si="14"/>
        <v>12</v>
      </c>
      <c r="X15" s="214">
        <f>W15+1</f>
        <v>13</v>
      </c>
      <c r="Z15" s="213"/>
      <c r="AA15" s="213"/>
      <c r="AB15" s="213"/>
      <c r="AC15" s="215"/>
      <c r="AD15" s="214">
        <f t="shared" ref="AA15:AF19" si="15">AC15+1</f>
        <v>1</v>
      </c>
      <c r="AE15" s="215">
        <f t="shared" si="15"/>
        <v>2</v>
      </c>
      <c r="AF15" s="214">
        <f t="shared" si="15"/>
        <v>3</v>
      </c>
      <c r="AG15" s="206"/>
      <c r="AH15" s="206"/>
      <c r="AI15" s="206"/>
    </row>
    <row r="16" spans="1:35" ht="17" customHeight="1" x14ac:dyDescent="0.3">
      <c r="A16" s="206"/>
      <c r="B16" s="214">
        <f t="shared" si="5"/>
        <v>21</v>
      </c>
      <c r="C16" s="215">
        <f t="shared" ref="C16:D21" si="16">B16+1</f>
        <v>22</v>
      </c>
      <c r="D16" s="215">
        <f t="shared" si="9"/>
        <v>23</v>
      </c>
      <c r="E16" s="215">
        <f t="shared" si="9"/>
        <v>24</v>
      </c>
      <c r="F16" s="215">
        <f t="shared" si="9"/>
        <v>25</v>
      </c>
      <c r="G16" s="215">
        <f t="shared" si="9"/>
        <v>26</v>
      </c>
      <c r="H16" s="214">
        <f t="shared" si="9"/>
        <v>27</v>
      </c>
      <c r="I16" s="210"/>
      <c r="J16" s="214">
        <f>P15+1</f>
        <v>2</v>
      </c>
      <c r="K16" s="215">
        <f t="shared" ref="K16:P19" si="17">J16+1</f>
        <v>3</v>
      </c>
      <c r="L16" s="215">
        <f>K16+1</f>
        <v>4</v>
      </c>
      <c r="M16" s="215">
        <f>L16+1</f>
        <v>5</v>
      </c>
      <c r="N16" s="215">
        <f>M16+1</f>
        <v>6</v>
      </c>
      <c r="O16" s="215">
        <f>N16+1</f>
        <v>7</v>
      </c>
      <c r="P16" s="214">
        <f t="shared" si="17"/>
        <v>8</v>
      </c>
      <c r="Q16" s="211"/>
      <c r="R16" s="214">
        <f>X15+1</f>
        <v>14</v>
      </c>
      <c r="S16" s="285">
        <f t="shared" si="14"/>
        <v>15</v>
      </c>
      <c r="T16" s="285">
        <f t="shared" ref="T16:U18" si="18">S16+1</f>
        <v>16</v>
      </c>
      <c r="U16" s="285">
        <f t="shared" ref="U16:U17" si="19">T16+1</f>
        <v>17</v>
      </c>
      <c r="V16" s="285">
        <f t="shared" ref="V16:V17" si="20">U16+1</f>
        <v>18</v>
      </c>
      <c r="W16" s="285">
        <f t="shared" ref="W16:W17" si="21">V16+1</f>
        <v>19</v>
      </c>
      <c r="X16" s="214">
        <f>W16+1</f>
        <v>20</v>
      </c>
      <c r="Z16" s="214">
        <f>AF15+1</f>
        <v>4</v>
      </c>
      <c r="AA16" s="215">
        <f t="shared" si="15"/>
        <v>5</v>
      </c>
      <c r="AB16" s="215">
        <f t="shared" si="15"/>
        <v>6</v>
      </c>
      <c r="AC16" s="215">
        <f t="shared" si="15"/>
        <v>7</v>
      </c>
      <c r="AD16" s="215">
        <f t="shared" si="15"/>
        <v>8</v>
      </c>
      <c r="AE16" s="215">
        <f t="shared" si="15"/>
        <v>9</v>
      </c>
      <c r="AF16" s="214">
        <f t="shared" si="15"/>
        <v>10</v>
      </c>
      <c r="AG16" s="206"/>
      <c r="AH16" s="206"/>
      <c r="AI16" s="206"/>
    </row>
    <row r="17" spans="1:44" ht="17" customHeight="1" x14ac:dyDescent="0.3">
      <c r="A17" s="206"/>
      <c r="B17" s="214">
        <v>28</v>
      </c>
      <c r="C17" s="215">
        <f t="shared" si="16"/>
        <v>29</v>
      </c>
      <c r="D17" s="215">
        <v>30</v>
      </c>
      <c r="E17" s="215">
        <v>1</v>
      </c>
      <c r="F17" s="215">
        <f t="shared" si="9"/>
        <v>2</v>
      </c>
      <c r="G17" s="215">
        <f t="shared" si="9"/>
        <v>3</v>
      </c>
      <c r="H17" s="214">
        <f t="shared" si="9"/>
        <v>4</v>
      </c>
      <c r="I17" s="210"/>
      <c r="J17" s="214">
        <f>P16+1</f>
        <v>9</v>
      </c>
      <c r="K17" s="285">
        <f>J17+1</f>
        <v>10</v>
      </c>
      <c r="L17" s="215">
        <f>K17+1</f>
        <v>11</v>
      </c>
      <c r="M17" s="285">
        <f t="shared" si="17"/>
        <v>12</v>
      </c>
      <c r="N17" s="285">
        <f t="shared" si="17"/>
        <v>13</v>
      </c>
      <c r="O17" s="285">
        <f t="shared" si="17"/>
        <v>14</v>
      </c>
      <c r="P17" s="214">
        <f t="shared" si="17"/>
        <v>15</v>
      </c>
      <c r="Q17" s="211"/>
      <c r="R17" s="214">
        <f>X16+1</f>
        <v>21</v>
      </c>
      <c r="S17" s="215">
        <f t="shared" si="14"/>
        <v>22</v>
      </c>
      <c r="T17" s="215">
        <f t="shared" si="18"/>
        <v>23</v>
      </c>
      <c r="U17" s="215">
        <f t="shared" si="19"/>
        <v>24</v>
      </c>
      <c r="V17" s="215">
        <f t="shared" si="20"/>
        <v>25</v>
      </c>
      <c r="W17" s="215">
        <f t="shared" si="21"/>
        <v>26</v>
      </c>
      <c r="X17" s="205">
        <f>W17+1</f>
        <v>27</v>
      </c>
      <c r="Z17" s="214">
        <f>AF16+1</f>
        <v>11</v>
      </c>
      <c r="AA17" s="285">
        <f>Z17+1</f>
        <v>12</v>
      </c>
      <c r="AB17" s="285">
        <f t="shared" si="15"/>
        <v>13</v>
      </c>
      <c r="AC17" s="285">
        <f t="shared" si="15"/>
        <v>14</v>
      </c>
      <c r="AD17" s="285">
        <f t="shared" si="15"/>
        <v>15</v>
      </c>
      <c r="AE17" s="285">
        <f t="shared" si="15"/>
        <v>16</v>
      </c>
      <c r="AF17" s="214">
        <f t="shared" si="15"/>
        <v>17</v>
      </c>
      <c r="AG17" s="206"/>
      <c r="AH17" s="206"/>
      <c r="AI17" s="206"/>
    </row>
    <row r="18" spans="1:44" ht="17" customHeight="1" x14ac:dyDescent="0.3">
      <c r="A18" s="206"/>
      <c r="B18" s="214">
        <f t="shared" si="5"/>
        <v>5</v>
      </c>
      <c r="C18" s="285">
        <f t="shared" si="16"/>
        <v>6</v>
      </c>
      <c r="D18" s="285">
        <f t="shared" si="9"/>
        <v>7</v>
      </c>
      <c r="E18" s="285">
        <f t="shared" si="9"/>
        <v>8</v>
      </c>
      <c r="F18" s="285">
        <f t="shared" si="9"/>
        <v>9</v>
      </c>
      <c r="G18" s="285">
        <f t="shared" si="9"/>
        <v>10</v>
      </c>
      <c r="H18" s="214">
        <f t="shared" ref="H18:H20" si="22">G18+1</f>
        <v>11</v>
      </c>
      <c r="I18" s="214"/>
      <c r="J18" s="214">
        <f>P17+1</f>
        <v>16</v>
      </c>
      <c r="K18" s="285">
        <f>J18+1</f>
        <v>17</v>
      </c>
      <c r="L18" s="285">
        <f t="shared" si="17"/>
        <v>18</v>
      </c>
      <c r="M18" s="285">
        <f t="shared" si="17"/>
        <v>19</v>
      </c>
      <c r="N18" s="285">
        <f t="shared" si="17"/>
        <v>20</v>
      </c>
      <c r="O18" s="285">
        <f t="shared" si="17"/>
        <v>21</v>
      </c>
      <c r="P18" s="214">
        <f t="shared" si="17"/>
        <v>22</v>
      </c>
      <c r="Q18" s="211"/>
      <c r="R18" s="205">
        <f>X17+1</f>
        <v>28</v>
      </c>
      <c r="S18" s="215">
        <f t="shared" si="14"/>
        <v>29</v>
      </c>
      <c r="T18" s="215">
        <f t="shared" si="18"/>
        <v>30</v>
      </c>
      <c r="U18" s="215">
        <f t="shared" si="18"/>
        <v>31</v>
      </c>
      <c r="V18" s="216"/>
      <c r="W18" s="216"/>
      <c r="X18" s="216"/>
      <c r="Z18" s="214">
        <f>AF17+1</f>
        <v>18</v>
      </c>
      <c r="AA18" s="285">
        <f>Z18+1</f>
        <v>19</v>
      </c>
      <c r="AB18" s="285">
        <f>AA18+1</f>
        <v>20</v>
      </c>
      <c r="AC18" s="285">
        <f>AB18+1</f>
        <v>21</v>
      </c>
      <c r="AD18" s="285">
        <f>AC18+1</f>
        <v>22</v>
      </c>
      <c r="AE18" s="285">
        <f>AD18+1</f>
        <v>23</v>
      </c>
      <c r="AF18" s="214">
        <f t="shared" si="15"/>
        <v>24</v>
      </c>
      <c r="AG18" s="206"/>
      <c r="AH18" s="206"/>
      <c r="AI18" s="206"/>
    </row>
    <row r="19" spans="1:44" ht="17" customHeight="1" x14ac:dyDescent="0.3">
      <c r="A19" s="206"/>
      <c r="B19" s="214">
        <f t="shared" si="5"/>
        <v>12</v>
      </c>
      <c r="C19" s="285">
        <f t="shared" si="16"/>
        <v>13</v>
      </c>
      <c r="D19" s="285">
        <f t="shared" si="9"/>
        <v>14</v>
      </c>
      <c r="E19" s="285">
        <f t="shared" si="9"/>
        <v>15</v>
      </c>
      <c r="F19" s="285">
        <f t="shared" si="9"/>
        <v>16</v>
      </c>
      <c r="G19" s="285">
        <f t="shared" si="9"/>
        <v>17</v>
      </c>
      <c r="H19" s="214">
        <f t="shared" si="22"/>
        <v>18</v>
      </c>
      <c r="I19" s="19"/>
      <c r="J19" s="214">
        <f>P18+1</f>
        <v>23</v>
      </c>
      <c r="K19" s="215">
        <f>J19+1</f>
        <v>24</v>
      </c>
      <c r="L19" s="215">
        <f>K19+1</f>
        <v>25</v>
      </c>
      <c r="M19" s="215">
        <f>L19+1</f>
        <v>26</v>
      </c>
      <c r="N19" s="215">
        <f>M19+1</f>
        <v>27</v>
      </c>
      <c r="O19" s="215">
        <f>N19+1</f>
        <v>28</v>
      </c>
      <c r="P19" s="214">
        <f t="shared" si="17"/>
        <v>29</v>
      </c>
      <c r="Q19" s="211"/>
      <c r="R19" s="216"/>
      <c r="S19" s="216"/>
      <c r="T19" s="213"/>
      <c r="U19" s="213"/>
      <c r="V19" s="216"/>
      <c r="W19" s="213"/>
      <c r="X19" s="213"/>
      <c r="Z19" s="214">
        <f>AF18+1</f>
        <v>25</v>
      </c>
      <c r="AA19" s="215">
        <f>Z19+1</f>
        <v>26</v>
      </c>
      <c r="AB19" s="215">
        <f>AA19+1</f>
        <v>27</v>
      </c>
      <c r="AC19" s="215">
        <f>AB19+1</f>
        <v>28</v>
      </c>
      <c r="AD19" s="215">
        <f t="shared" ref="AD19:AE19" si="23">AC19+1</f>
        <v>29</v>
      </c>
      <c r="AE19" s="215">
        <f t="shared" si="23"/>
        <v>30</v>
      </c>
      <c r="AF19" s="214">
        <f t="shared" si="15"/>
        <v>31</v>
      </c>
      <c r="AG19" s="206"/>
      <c r="AH19" s="206"/>
      <c r="AI19" s="206"/>
    </row>
    <row r="20" spans="1:44" ht="17" customHeight="1" x14ac:dyDescent="0.3">
      <c r="A20" s="206"/>
      <c r="B20" s="214">
        <f t="shared" si="5"/>
        <v>19</v>
      </c>
      <c r="C20" s="215">
        <f t="shared" si="16"/>
        <v>20</v>
      </c>
      <c r="D20" s="215">
        <f t="shared" ref="D20" si="24">C20+1</f>
        <v>21</v>
      </c>
      <c r="E20" s="215">
        <f t="shared" si="9"/>
        <v>22</v>
      </c>
      <c r="F20" s="215">
        <f t="shared" si="9"/>
        <v>23</v>
      </c>
      <c r="G20" s="215">
        <f t="shared" si="9"/>
        <v>24</v>
      </c>
      <c r="H20" s="214">
        <f t="shared" si="22"/>
        <v>25</v>
      </c>
      <c r="I20" s="19"/>
      <c r="J20" s="214">
        <f>P19+1</f>
        <v>30</v>
      </c>
      <c r="K20" s="213"/>
      <c r="L20" s="213"/>
      <c r="M20" s="213"/>
      <c r="N20" s="213"/>
      <c r="O20" s="213"/>
      <c r="P20" s="213"/>
      <c r="Q20" s="211"/>
      <c r="R20" s="213"/>
      <c r="S20" s="216"/>
      <c r="T20" s="213"/>
      <c r="U20" s="213"/>
      <c r="V20" s="216"/>
      <c r="W20" s="213"/>
      <c r="X20" s="213"/>
      <c r="Z20" s="213"/>
      <c r="AA20" s="213"/>
      <c r="AB20" s="216"/>
      <c r="AC20" s="213"/>
      <c r="AD20" s="216"/>
      <c r="AE20" s="213"/>
      <c r="AF20" s="213"/>
      <c r="AG20" s="206"/>
      <c r="AH20" s="206"/>
      <c r="AI20" s="206"/>
    </row>
    <row r="21" spans="1:44" ht="17" customHeight="1" x14ac:dyDescent="0.3">
      <c r="A21" s="206"/>
      <c r="B21" s="214">
        <f t="shared" si="5"/>
        <v>26</v>
      </c>
      <c r="C21" s="215">
        <f t="shared" si="16"/>
        <v>27</v>
      </c>
      <c r="D21" s="215">
        <f t="shared" si="16"/>
        <v>28</v>
      </c>
      <c r="E21" s="215">
        <f t="shared" si="9"/>
        <v>29</v>
      </c>
      <c r="F21" s="215">
        <f t="shared" si="9"/>
        <v>30</v>
      </c>
      <c r="G21" s="216">
        <v>2025</v>
      </c>
      <c r="H21" s="216">
        <v>10</v>
      </c>
      <c r="I21" s="210"/>
      <c r="J21" s="213"/>
      <c r="K21" s="213"/>
      <c r="L21" s="213"/>
      <c r="M21" s="213"/>
      <c r="N21" s="216"/>
      <c r="O21" s="216">
        <v>2025</v>
      </c>
      <c r="P21" s="216">
        <v>11</v>
      </c>
      <c r="Q21" s="211"/>
      <c r="R21" s="213"/>
      <c r="S21" s="213"/>
      <c r="T21" s="213"/>
      <c r="U21" s="213"/>
      <c r="V21" s="216"/>
      <c r="W21" s="216">
        <v>2025</v>
      </c>
      <c r="X21" s="216">
        <v>12</v>
      </c>
      <c r="Z21" s="213"/>
      <c r="AA21" s="213"/>
      <c r="AB21" s="213"/>
      <c r="AC21" s="216"/>
      <c r="AD21" s="216"/>
      <c r="AE21" s="216">
        <v>2025</v>
      </c>
      <c r="AF21" s="216">
        <v>1</v>
      </c>
      <c r="AG21" s="206"/>
      <c r="AH21" s="206"/>
      <c r="AI21" s="206"/>
    </row>
    <row r="22" spans="1:44" ht="6.75" customHeight="1" x14ac:dyDescent="0.3">
      <c r="A22" s="206"/>
      <c r="B22" s="214"/>
      <c r="C22" s="210"/>
      <c r="D22" s="210"/>
      <c r="E22" s="210"/>
      <c r="F22" s="210"/>
      <c r="G22" s="210"/>
      <c r="H22" s="210"/>
      <c r="I22" s="210"/>
      <c r="J22" s="210"/>
      <c r="K22" s="210"/>
      <c r="L22" s="210"/>
      <c r="M22" s="210"/>
      <c r="N22" s="210"/>
      <c r="O22" s="210"/>
      <c r="P22" s="210"/>
      <c r="Q22" s="210"/>
      <c r="R22" s="210"/>
      <c r="S22" s="210"/>
      <c r="T22" s="210"/>
      <c r="U22" s="210"/>
      <c r="V22" s="210"/>
      <c r="W22" s="210"/>
      <c r="X22" s="210"/>
      <c r="Y22" s="211"/>
      <c r="Z22" s="210"/>
      <c r="AA22" s="210"/>
      <c r="AB22" s="210"/>
      <c r="AC22" s="210"/>
      <c r="AD22" s="210"/>
      <c r="AE22" s="210"/>
      <c r="AF22" s="210"/>
      <c r="AG22" s="206"/>
      <c r="AH22" s="206"/>
      <c r="AI22" s="206"/>
    </row>
    <row r="23" spans="1:44" ht="17" customHeight="1" x14ac:dyDescent="0.3">
      <c r="A23" s="206"/>
      <c r="B23" s="573" t="s">
        <v>22</v>
      </c>
      <c r="C23" s="573"/>
      <c r="D23" s="573"/>
      <c r="E23" s="573"/>
      <c r="F23" s="573"/>
      <c r="G23" s="573"/>
      <c r="H23" s="573"/>
      <c r="I23" s="210"/>
      <c r="J23" s="573" t="s">
        <v>23</v>
      </c>
      <c r="K23" s="573"/>
      <c r="L23" s="573"/>
      <c r="M23" s="573"/>
      <c r="N23" s="573"/>
      <c r="O23" s="573"/>
      <c r="P23" s="573"/>
      <c r="Q23" s="211"/>
      <c r="R23" s="573" t="s">
        <v>24</v>
      </c>
      <c r="S23" s="573"/>
      <c r="T23" s="573"/>
      <c r="U23" s="573"/>
      <c r="V23" s="573"/>
      <c r="W23" s="573"/>
      <c r="X23" s="573"/>
      <c r="Z23" s="573" t="s">
        <v>25</v>
      </c>
      <c r="AA23" s="573"/>
      <c r="AB23" s="573"/>
      <c r="AC23" s="573"/>
      <c r="AD23" s="573"/>
      <c r="AE23" s="573"/>
      <c r="AF23" s="573"/>
      <c r="AG23" s="206"/>
      <c r="AH23" s="206"/>
      <c r="AI23" s="206"/>
    </row>
    <row r="24" spans="1:44" ht="17" customHeight="1" x14ac:dyDescent="0.3">
      <c r="A24" s="206"/>
      <c r="B24" s="212" t="s">
        <v>27</v>
      </c>
      <c r="C24" s="212" t="s">
        <v>28</v>
      </c>
      <c r="D24" s="212" t="s">
        <v>29</v>
      </c>
      <c r="E24" s="212" t="s">
        <v>31</v>
      </c>
      <c r="F24" s="212" t="s">
        <v>30</v>
      </c>
      <c r="G24" s="212" t="s">
        <v>32</v>
      </c>
      <c r="H24" s="212" t="s">
        <v>14</v>
      </c>
      <c r="I24" s="211"/>
      <c r="J24" s="212" t="s">
        <v>27</v>
      </c>
      <c r="K24" s="212" t="s">
        <v>28</v>
      </c>
      <c r="L24" s="212" t="s">
        <v>29</v>
      </c>
      <c r="M24" s="212" t="s">
        <v>31</v>
      </c>
      <c r="N24" s="212" t="s">
        <v>30</v>
      </c>
      <c r="O24" s="212" t="s">
        <v>32</v>
      </c>
      <c r="P24" s="212" t="s">
        <v>14</v>
      </c>
      <c r="Q24" s="210"/>
      <c r="R24" s="212" t="s">
        <v>27</v>
      </c>
      <c r="S24" s="212" t="s">
        <v>28</v>
      </c>
      <c r="T24" s="212" t="s">
        <v>29</v>
      </c>
      <c r="U24" s="212" t="s">
        <v>31</v>
      </c>
      <c r="V24" s="212" t="s">
        <v>30</v>
      </c>
      <c r="W24" s="212" t="s">
        <v>32</v>
      </c>
      <c r="X24" s="212" t="s">
        <v>14</v>
      </c>
      <c r="Z24" s="212" t="s">
        <v>27</v>
      </c>
      <c r="AA24" s="212" t="s">
        <v>28</v>
      </c>
      <c r="AB24" s="212" t="s">
        <v>29</v>
      </c>
      <c r="AC24" s="212" t="s">
        <v>31</v>
      </c>
      <c r="AD24" s="212" t="s">
        <v>30</v>
      </c>
      <c r="AE24" s="212" t="s">
        <v>32</v>
      </c>
      <c r="AF24" s="212" t="s">
        <v>14</v>
      </c>
      <c r="AG24" s="206"/>
      <c r="AH24" s="206"/>
      <c r="AI24" s="206"/>
    </row>
    <row r="25" spans="1:44" ht="17" customHeight="1" x14ac:dyDescent="0.3">
      <c r="A25" s="206"/>
      <c r="B25" s="213"/>
      <c r="C25" s="213"/>
      <c r="D25" s="213"/>
      <c r="E25" s="213"/>
      <c r="F25" s="213"/>
      <c r="G25" s="213"/>
      <c r="H25" s="213"/>
      <c r="I25" s="211">
        <v>8</v>
      </c>
      <c r="J25" s="213"/>
      <c r="K25" s="213"/>
      <c r="L25" s="213"/>
      <c r="M25" s="213"/>
      <c r="N25" s="213"/>
      <c r="O25" s="213"/>
      <c r="P25" s="213"/>
      <c r="Q25" s="210"/>
      <c r="R25" s="213"/>
      <c r="S25" s="213"/>
      <c r="T25" s="213"/>
      <c r="U25" s="213"/>
      <c r="V25" s="213"/>
      <c r="W25" s="213"/>
      <c r="X25" s="213"/>
      <c r="Z25" s="213"/>
      <c r="AA25" s="213"/>
      <c r="AB25" s="213"/>
      <c r="AC25" s="213"/>
      <c r="AD25" s="213"/>
      <c r="AE25" s="213"/>
      <c r="AF25" s="213"/>
      <c r="AG25" s="206"/>
      <c r="AH25" s="206"/>
      <c r="AI25" s="206"/>
    </row>
    <row r="26" spans="1:44" ht="17" customHeight="1" x14ac:dyDescent="0.3">
      <c r="A26" s="206"/>
      <c r="B26" s="213"/>
      <c r="C26" s="213"/>
      <c r="D26" s="213"/>
      <c r="E26" s="213"/>
      <c r="F26" s="213"/>
      <c r="G26" s="213"/>
      <c r="H26" s="214"/>
      <c r="I26" s="211"/>
      <c r="J26" s="213"/>
      <c r="K26" s="213"/>
      <c r="L26" s="213"/>
      <c r="M26" s="213"/>
      <c r="N26" s="213"/>
      <c r="O26" s="213"/>
      <c r="P26" s="214"/>
      <c r="Q26" s="210"/>
      <c r="R26" s="213"/>
      <c r="S26" s="213"/>
      <c r="T26" s="285"/>
      <c r="U26" s="285">
        <f t="shared" ref="U26" si="25">T26+1</f>
        <v>1</v>
      </c>
      <c r="V26" s="285">
        <f t="shared" ref="V26" si="26">U26+1</f>
        <v>2</v>
      </c>
      <c r="W26" s="285">
        <f t="shared" ref="W26" si="27">V26+1</f>
        <v>3</v>
      </c>
      <c r="X26" s="214">
        <f t="shared" ref="S26:X29" si="28">W26+1</f>
        <v>4</v>
      </c>
      <c r="Z26" s="213"/>
      <c r="AA26" s="213"/>
      <c r="AB26" s="213"/>
      <c r="AC26" s="213"/>
      <c r="AD26" s="214"/>
      <c r="AE26" s="214">
        <f t="shared" ref="AA26:AE30" si="29">AD26+1</f>
        <v>1</v>
      </c>
      <c r="AF26" s="214">
        <f>AE26+1</f>
        <v>2</v>
      </c>
      <c r="AG26" s="206"/>
      <c r="AH26" s="206"/>
      <c r="AI26" s="206"/>
    </row>
    <row r="27" spans="1:44" ht="17" customHeight="1" x14ac:dyDescent="0.3">
      <c r="A27" s="206"/>
      <c r="B27" s="214">
        <f>H26+1</f>
        <v>1</v>
      </c>
      <c r="C27" s="215">
        <f t="shared" ref="C27:G29" si="30">B27+1</f>
        <v>2</v>
      </c>
      <c r="D27" s="215">
        <f t="shared" si="30"/>
        <v>3</v>
      </c>
      <c r="E27" s="215">
        <f>D27+1</f>
        <v>4</v>
      </c>
      <c r="F27" s="215">
        <f>E27+1</f>
        <v>5</v>
      </c>
      <c r="G27" s="215">
        <f t="shared" si="30"/>
        <v>6</v>
      </c>
      <c r="H27" s="214">
        <f>G27+1</f>
        <v>7</v>
      </c>
      <c r="I27" s="211"/>
      <c r="J27" s="214">
        <f>P26+1</f>
        <v>1</v>
      </c>
      <c r="K27" s="215">
        <f>J27+1</f>
        <v>2</v>
      </c>
      <c r="L27" s="215">
        <f t="shared" ref="L27:O29" si="31">K27+1</f>
        <v>3</v>
      </c>
      <c r="M27" s="215">
        <f t="shared" si="31"/>
        <v>4</v>
      </c>
      <c r="N27" s="215">
        <f t="shared" si="31"/>
        <v>5</v>
      </c>
      <c r="O27" s="215">
        <f t="shared" si="31"/>
        <v>6</v>
      </c>
      <c r="P27" s="214">
        <f>O27+1</f>
        <v>7</v>
      </c>
      <c r="Q27" s="210"/>
      <c r="R27" s="214">
        <f>X26+1</f>
        <v>5</v>
      </c>
      <c r="S27" s="215">
        <f t="shared" si="28"/>
        <v>6</v>
      </c>
      <c r="T27" s="215">
        <f t="shared" ref="T27:W27" si="32">S27+1</f>
        <v>7</v>
      </c>
      <c r="U27" s="215">
        <f t="shared" si="32"/>
        <v>8</v>
      </c>
      <c r="V27" s="215">
        <f t="shared" si="32"/>
        <v>9</v>
      </c>
      <c r="W27" s="215">
        <f t="shared" si="32"/>
        <v>10</v>
      </c>
      <c r="X27" s="214">
        <f t="shared" si="28"/>
        <v>11</v>
      </c>
      <c r="Z27" s="214">
        <f>AF26+1</f>
        <v>3</v>
      </c>
      <c r="AA27" s="285">
        <f>Z27+1</f>
        <v>4</v>
      </c>
      <c r="AB27" s="285">
        <f t="shared" si="29"/>
        <v>5</v>
      </c>
      <c r="AC27" s="285">
        <f t="shared" si="29"/>
        <v>6</v>
      </c>
      <c r="AD27" s="285">
        <f t="shared" si="29"/>
        <v>7</v>
      </c>
      <c r="AE27" s="214">
        <f t="shared" si="29"/>
        <v>8</v>
      </c>
      <c r="AF27" s="214">
        <f>AE27+1</f>
        <v>9</v>
      </c>
      <c r="AG27" s="206"/>
      <c r="AH27" s="206"/>
      <c r="AI27" s="206"/>
      <c r="AL27" s="571"/>
      <c r="AM27" s="571"/>
      <c r="AN27" s="571"/>
      <c r="AO27" s="571"/>
      <c r="AP27" s="571"/>
      <c r="AQ27" s="571"/>
      <c r="AR27" s="571"/>
    </row>
    <row r="28" spans="1:44" ht="17" customHeight="1" x14ac:dyDescent="0.3">
      <c r="A28" s="206"/>
      <c r="B28" s="214">
        <f>H27+1</f>
        <v>8</v>
      </c>
      <c r="C28" s="215">
        <f t="shared" si="30"/>
        <v>9</v>
      </c>
      <c r="D28" s="215">
        <f t="shared" ref="D28" si="33">C28+1</f>
        <v>10</v>
      </c>
      <c r="E28" s="215">
        <f t="shared" ref="E28" si="34">D28+1</f>
        <v>11</v>
      </c>
      <c r="F28" s="215">
        <f t="shared" ref="F28" si="35">E28+1</f>
        <v>12</v>
      </c>
      <c r="G28" s="215">
        <f t="shared" ref="G28" si="36">F28+1</f>
        <v>13</v>
      </c>
      <c r="H28" s="214">
        <f>G28+1</f>
        <v>14</v>
      </c>
      <c r="I28" s="211"/>
      <c r="J28" s="214">
        <f>P27+1</f>
        <v>8</v>
      </c>
      <c r="K28" s="215">
        <f>J28+1</f>
        <v>9</v>
      </c>
      <c r="L28" s="215">
        <f t="shared" si="31"/>
        <v>10</v>
      </c>
      <c r="M28" s="215">
        <f t="shared" si="31"/>
        <v>11</v>
      </c>
      <c r="N28" s="215">
        <f t="shared" si="31"/>
        <v>12</v>
      </c>
      <c r="O28" s="215">
        <f t="shared" si="31"/>
        <v>13</v>
      </c>
      <c r="P28" s="214">
        <f>O28+1</f>
        <v>14</v>
      </c>
      <c r="Q28" s="210"/>
      <c r="R28" s="214">
        <f>X27+1</f>
        <v>12</v>
      </c>
      <c r="S28" s="215">
        <f t="shared" si="28"/>
        <v>13</v>
      </c>
      <c r="T28" s="215">
        <f t="shared" si="28"/>
        <v>14</v>
      </c>
      <c r="U28" s="215">
        <f t="shared" si="28"/>
        <v>15</v>
      </c>
      <c r="V28" s="215">
        <f t="shared" si="28"/>
        <v>16</v>
      </c>
      <c r="W28" s="215">
        <f t="shared" si="28"/>
        <v>17</v>
      </c>
      <c r="X28" s="214">
        <f t="shared" si="28"/>
        <v>18</v>
      </c>
      <c r="Z28" s="214">
        <f t="shared" ref="Z28:Z31" si="37">AF27+1</f>
        <v>10</v>
      </c>
      <c r="AA28" s="285">
        <f>Z28+1</f>
        <v>11</v>
      </c>
      <c r="AB28" s="285">
        <f>AA28+1</f>
        <v>12</v>
      </c>
      <c r="AC28" s="285">
        <f t="shared" ref="AC28:AE28" si="38">AB28+1</f>
        <v>13</v>
      </c>
      <c r="AD28" s="214">
        <f t="shared" si="29"/>
        <v>14</v>
      </c>
      <c r="AE28" s="285">
        <f t="shared" si="38"/>
        <v>15</v>
      </c>
      <c r="AF28" s="214">
        <f t="shared" ref="AF28:AF30" si="39">AE28+1</f>
        <v>16</v>
      </c>
      <c r="AG28" s="206"/>
      <c r="AH28" s="206"/>
      <c r="AI28" s="206"/>
      <c r="AL28" s="210"/>
      <c r="AM28" s="210"/>
      <c r="AN28" s="210"/>
      <c r="AO28" s="210"/>
      <c r="AP28" s="210"/>
      <c r="AQ28" s="210"/>
      <c r="AR28" s="210"/>
    </row>
    <row r="29" spans="1:44" ht="17" customHeight="1" x14ac:dyDescent="0.3">
      <c r="A29" s="206"/>
      <c r="B29" s="214">
        <f>H28+1</f>
        <v>15</v>
      </c>
      <c r="C29" s="285">
        <f>B29+1</f>
        <v>16</v>
      </c>
      <c r="D29" s="285">
        <f t="shared" si="30"/>
        <v>17</v>
      </c>
      <c r="E29" s="285">
        <f t="shared" si="30"/>
        <v>18</v>
      </c>
      <c r="F29" s="285">
        <f t="shared" si="30"/>
        <v>19</v>
      </c>
      <c r="G29" s="285">
        <f t="shared" si="30"/>
        <v>20</v>
      </c>
      <c r="H29" s="214">
        <f>G29+1</f>
        <v>21</v>
      </c>
      <c r="I29" s="211"/>
      <c r="J29" s="214">
        <f>P28+1</f>
        <v>15</v>
      </c>
      <c r="K29" s="215">
        <f>J29+1</f>
        <v>16</v>
      </c>
      <c r="L29" s="215">
        <f t="shared" si="31"/>
        <v>17</v>
      </c>
      <c r="M29" s="215">
        <f t="shared" si="31"/>
        <v>18</v>
      </c>
      <c r="N29" s="215">
        <f t="shared" si="31"/>
        <v>19</v>
      </c>
      <c r="O29" s="215">
        <f t="shared" si="31"/>
        <v>20</v>
      </c>
      <c r="P29" s="205">
        <f>O29+1</f>
        <v>21</v>
      </c>
      <c r="Q29" s="210"/>
      <c r="R29" s="214">
        <f>X28+1</f>
        <v>19</v>
      </c>
      <c r="S29" s="215">
        <f>R29+1</f>
        <v>20</v>
      </c>
      <c r="T29" s="215">
        <f t="shared" ref="T29" si="40">S29+1</f>
        <v>21</v>
      </c>
      <c r="U29" s="215">
        <f>T29+1</f>
        <v>22</v>
      </c>
      <c r="V29" s="215">
        <f>U29+1</f>
        <v>23</v>
      </c>
      <c r="W29" s="215">
        <f t="shared" si="28"/>
        <v>24</v>
      </c>
      <c r="X29" s="214">
        <f t="shared" si="28"/>
        <v>25</v>
      </c>
      <c r="Z29" s="214">
        <f t="shared" si="37"/>
        <v>17</v>
      </c>
      <c r="AA29" s="285">
        <f>Z29+1</f>
        <v>18</v>
      </c>
      <c r="AB29" s="285">
        <f t="shared" ref="AB29:AE30" si="41">AA29+1</f>
        <v>19</v>
      </c>
      <c r="AC29" s="285">
        <f t="shared" si="41"/>
        <v>20</v>
      </c>
      <c r="AD29" s="285">
        <f t="shared" si="41"/>
        <v>21</v>
      </c>
      <c r="AE29" s="285">
        <f t="shared" si="41"/>
        <v>22</v>
      </c>
      <c r="AF29" s="214">
        <f t="shared" si="39"/>
        <v>23</v>
      </c>
      <c r="AG29" s="206"/>
      <c r="AH29" s="206"/>
      <c r="AI29" s="206"/>
      <c r="AL29" s="19"/>
      <c r="AM29" s="19"/>
      <c r="AN29" s="19"/>
      <c r="AO29" s="19"/>
      <c r="AP29" s="19"/>
      <c r="AQ29" s="19"/>
      <c r="AR29" s="19"/>
    </row>
    <row r="30" spans="1:44" ht="17" customHeight="1" x14ac:dyDescent="0.3">
      <c r="A30" s="206"/>
      <c r="B30" s="214">
        <f>H29+1</f>
        <v>22</v>
      </c>
      <c r="C30" s="285">
        <f>B30+1</f>
        <v>23</v>
      </c>
      <c r="D30" s="285">
        <f>C30+1</f>
        <v>24</v>
      </c>
      <c r="E30" s="285">
        <f>D30+1</f>
        <v>25</v>
      </c>
      <c r="F30" s="285">
        <f>E30+1</f>
        <v>26</v>
      </c>
      <c r="G30" s="285">
        <f>F30+1</f>
        <v>27</v>
      </c>
      <c r="H30" s="214">
        <f>G30+1</f>
        <v>28</v>
      </c>
      <c r="I30" s="211"/>
      <c r="J30" s="205">
        <f>P29+1</f>
        <v>22</v>
      </c>
      <c r="K30" s="285">
        <f>J30+1</f>
        <v>23</v>
      </c>
      <c r="L30" s="285">
        <f>K30+1</f>
        <v>24</v>
      </c>
      <c r="M30" s="285">
        <f>L30+1</f>
        <v>25</v>
      </c>
      <c r="N30" s="285">
        <f>M30+1</f>
        <v>26</v>
      </c>
      <c r="O30" s="285">
        <f>N30+1</f>
        <v>27</v>
      </c>
      <c r="P30" s="205">
        <f>O30+1</f>
        <v>28</v>
      </c>
      <c r="Q30" s="210"/>
      <c r="R30" s="214">
        <f>X29+1</f>
        <v>26</v>
      </c>
      <c r="S30" s="215">
        <f>R30+1</f>
        <v>27</v>
      </c>
      <c r="T30" s="215">
        <f>S30+1</f>
        <v>28</v>
      </c>
      <c r="U30" s="215">
        <f>T30+1</f>
        <v>29</v>
      </c>
      <c r="V30" s="213"/>
      <c r="W30" s="213"/>
      <c r="X30" s="213"/>
      <c r="Z30" s="214">
        <f t="shared" si="37"/>
        <v>24</v>
      </c>
      <c r="AA30" s="214">
        <f t="shared" si="29"/>
        <v>25</v>
      </c>
      <c r="AB30" s="285">
        <f t="shared" ref="AB30:AD30" si="42">AA30+1</f>
        <v>26</v>
      </c>
      <c r="AC30" s="285">
        <f t="shared" si="42"/>
        <v>27</v>
      </c>
      <c r="AD30" s="285">
        <f t="shared" si="42"/>
        <v>28</v>
      </c>
      <c r="AE30" s="285">
        <f t="shared" si="41"/>
        <v>29</v>
      </c>
      <c r="AF30" s="214">
        <f t="shared" si="39"/>
        <v>30</v>
      </c>
      <c r="AG30" s="206"/>
      <c r="AH30" s="206"/>
      <c r="AI30" s="206"/>
      <c r="AL30" s="19"/>
      <c r="AM30" s="19"/>
      <c r="AN30" s="19"/>
      <c r="AO30" s="19"/>
      <c r="AP30" s="19"/>
      <c r="AQ30" s="19"/>
      <c r="AR30" s="19"/>
    </row>
    <row r="31" spans="1:44" ht="17" customHeight="1" x14ac:dyDescent="0.3">
      <c r="A31" s="206"/>
      <c r="B31" s="213"/>
      <c r="C31" s="213"/>
      <c r="D31" s="213"/>
      <c r="E31" s="213"/>
      <c r="F31" s="213"/>
      <c r="G31" s="216">
        <v>2026</v>
      </c>
      <c r="H31" s="216">
        <v>2</v>
      </c>
      <c r="I31" s="211"/>
      <c r="J31" s="205">
        <f>P30+1</f>
        <v>29</v>
      </c>
      <c r="K31" s="285">
        <f>J31+1</f>
        <v>30</v>
      </c>
      <c r="L31" s="285">
        <f>K31+1</f>
        <v>31</v>
      </c>
      <c r="M31" s="216"/>
      <c r="N31" s="216"/>
      <c r="O31" s="216">
        <v>2026</v>
      </c>
      <c r="P31" s="216">
        <v>3</v>
      </c>
      <c r="Q31" s="210"/>
      <c r="R31" s="213"/>
      <c r="S31" s="213"/>
      <c r="T31" s="213"/>
      <c r="U31" s="213"/>
      <c r="V31" s="216"/>
      <c r="W31" s="216">
        <v>2026</v>
      </c>
      <c r="X31" s="216">
        <v>4</v>
      </c>
      <c r="Z31" s="214">
        <f t="shared" si="37"/>
        <v>31</v>
      </c>
      <c r="AA31" s="213"/>
      <c r="AB31" s="213"/>
      <c r="AC31" s="213"/>
      <c r="AD31" s="216"/>
      <c r="AE31" s="216">
        <v>2026</v>
      </c>
      <c r="AF31" s="216">
        <v>5</v>
      </c>
      <c r="AG31" s="206"/>
      <c r="AH31" s="206"/>
      <c r="AI31" s="206"/>
      <c r="AL31" s="19"/>
      <c r="AM31" s="19"/>
      <c r="AN31" s="19"/>
      <c r="AO31" s="19"/>
      <c r="AP31" s="19"/>
      <c r="AQ31" s="19"/>
      <c r="AR31" s="19"/>
    </row>
    <row r="32" spans="1:44" ht="8.25" customHeight="1" x14ac:dyDescent="0.3">
      <c r="A32" s="206"/>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1"/>
      <c r="Z32" s="210"/>
      <c r="AA32" s="210"/>
      <c r="AB32" s="210"/>
      <c r="AC32" s="210"/>
      <c r="AD32" s="210"/>
      <c r="AE32" s="210"/>
      <c r="AF32" s="210"/>
      <c r="AG32" s="206"/>
      <c r="AH32" s="206"/>
      <c r="AI32" s="206"/>
      <c r="AL32" s="19"/>
      <c r="AM32" s="19"/>
      <c r="AN32" s="19"/>
      <c r="AO32" s="19"/>
      <c r="AP32" s="19"/>
      <c r="AQ32" s="19"/>
      <c r="AR32" s="19"/>
    </row>
    <row r="33" spans="1:44" ht="17" customHeight="1" x14ac:dyDescent="0.3">
      <c r="A33" s="206"/>
      <c r="B33" s="573" t="s">
        <v>26</v>
      </c>
      <c r="C33" s="573"/>
      <c r="D33" s="573"/>
      <c r="E33" s="573"/>
      <c r="F33" s="573"/>
      <c r="G33" s="573"/>
      <c r="H33" s="573"/>
      <c r="I33" s="210"/>
      <c r="J33" s="573" t="s">
        <v>16</v>
      </c>
      <c r="K33" s="573"/>
      <c r="L33" s="573"/>
      <c r="M33" s="573"/>
      <c r="N33" s="573"/>
      <c r="O33" s="573"/>
      <c r="P33" s="573"/>
      <c r="Q33" s="211"/>
      <c r="R33" s="573" t="s">
        <v>17</v>
      </c>
      <c r="S33" s="573"/>
      <c r="T33" s="573"/>
      <c r="U33" s="573"/>
      <c r="V33" s="573"/>
      <c r="W33" s="573"/>
      <c r="X33" s="573"/>
      <c r="Z33" s="574" t="s">
        <v>18</v>
      </c>
      <c r="AA33" s="575"/>
      <c r="AB33" s="575"/>
      <c r="AC33" s="575"/>
      <c r="AD33" s="575"/>
      <c r="AE33" s="575"/>
      <c r="AF33" s="576"/>
      <c r="AG33" s="206"/>
      <c r="AH33" s="206"/>
      <c r="AI33" s="206"/>
      <c r="AL33" s="19"/>
      <c r="AM33" s="19"/>
      <c r="AN33" s="19"/>
      <c r="AO33" s="19"/>
      <c r="AP33" s="19"/>
      <c r="AQ33" s="19"/>
      <c r="AR33" s="19"/>
    </row>
    <row r="34" spans="1:44" ht="17" customHeight="1" x14ac:dyDescent="0.3">
      <c r="A34" s="206"/>
      <c r="B34" s="212" t="s">
        <v>27</v>
      </c>
      <c r="C34" s="212" t="s">
        <v>28</v>
      </c>
      <c r="D34" s="212" t="s">
        <v>29</v>
      </c>
      <c r="E34" s="212" t="s">
        <v>31</v>
      </c>
      <c r="F34" s="212" t="s">
        <v>30</v>
      </c>
      <c r="G34" s="212" t="s">
        <v>32</v>
      </c>
      <c r="H34" s="212" t="s">
        <v>14</v>
      </c>
      <c r="I34" s="210"/>
      <c r="J34" s="212" t="s">
        <v>27</v>
      </c>
      <c r="K34" s="212" t="s">
        <v>28</v>
      </c>
      <c r="L34" s="212" t="s">
        <v>29</v>
      </c>
      <c r="M34" s="212" t="s">
        <v>31</v>
      </c>
      <c r="N34" s="212" t="s">
        <v>30</v>
      </c>
      <c r="O34" s="212" t="s">
        <v>32</v>
      </c>
      <c r="P34" s="212" t="s">
        <v>14</v>
      </c>
      <c r="Q34" s="210"/>
      <c r="R34" s="212" t="s">
        <v>27</v>
      </c>
      <c r="S34" s="212" t="s">
        <v>28</v>
      </c>
      <c r="T34" s="212" t="s">
        <v>29</v>
      </c>
      <c r="U34" s="212" t="s">
        <v>31</v>
      </c>
      <c r="V34" s="212" t="s">
        <v>30</v>
      </c>
      <c r="W34" s="212" t="s">
        <v>32</v>
      </c>
      <c r="X34" s="212" t="s">
        <v>14</v>
      </c>
      <c r="Z34" s="212" t="s">
        <v>27</v>
      </c>
      <c r="AA34" s="212" t="s">
        <v>28</v>
      </c>
      <c r="AB34" s="212" t="s">
        <v>29</v>
      </c>
      <c r="AC34" s="212" t="s">
        <v>31</v>
      </c>
      <c r="AD34" s="212" t="s">
        <v>30</v>
      </c>
      <c r="AE34" s="212" t="s">
        <v>32</v>
      </c>
      <c r="AF34" s="212" t="s">
        <v>14</v>
      </c>
      <c r="AG34" s="206"/>
      <c r="AH34" s="206"/>
      <c r="AI34" s="206"/>
      <c r="AL34" s="19"/>
      <c r="AM34" s="19"/>
      <c r="AN34" s="19"/>
      <c r="AO34" s="19"/>
      <c r="AP34" s="19"/>
      <c r="AQ34" s="19"/>
      <c r="AR34" s="19"/>
    </row>
    <row r="35" spans="1:44" ht="17" customHeight="1" x14ac:dyDescent="0.3">
      <c r="A35" s="206"/>
      <c r="B35" s="213"/>
      <c r="C35" s="213"/>
      <c r="D35" s="213"/>
      <c r="E35" s="213"/>
      <c r="F35" s="213"/>
      <c r="G35" s="213"/>
      <c r="H35" s="213"/>
      <c r="I35" s="210"/>
      <c r="J35" s="213"/>
      <c r="K35" s="213"/>
      <c r="L35" s="213"/>
      <c r="M35" s="213"/>
      <c r="N35" s="213"/>
      <c r="O35" s="213"/>
      <c r="P35" s="213"/>
      <c r="Q35" s="210"/>
      <c r="R35" s="213"/>
      <c r="S35" s="213"/>
      <c r="T35" s="213"/>
      <c r="U35" s="213"/>
      <c r="V35" s="213"/>
      <c r="W35" s="213"/>
      <c r="X35" s="213"/>
      <c r="Z35" s="213"/>
      <c r="AA35" s="213"/>
      <c r="AB35" s="213"/>
      <c r="AC35" s="213"/>
      <c r="AD35" s="213"/>
      <c r="AE35" s="213"/>
      <c r="AF35" s="213"/>
      <c r="AG35" s="206"/>
      <c r="AH35" s="206"/>
      <c r="AI35" s="206"/>
      <c r="AL35" s="19"/>
      <c r="AM35" s="19"/>
      <c r="AN35" s="19"/>
      <c r="AO35" s="19"/>
      <c r="AP35" s="19"/>
      <c r="AQ35" s="19"/>
      <c r="AR35" s="19"/>
    </row>
    <row r="36" spans="1:44" ht="17" customHeight="1" x14ac:dyDescent="0.3">
      <c r="A36" s="206"/>
      <c r="B36" s="214"/>
      <c r="C36" s="215">
        <f t="shared" ref="C36:C37" si="43">B36+1</f>
        <v>1</v>
      </c>
      <c r="D36" s="215">
        <f t="shared" ref="D36:D37" si="44">C36+1</f>
        <v>2</v>
      </c>
      <c r="E36" s="215">
        <f t="shared" ref="E36:E37" si="45">D36+1</f>
        <v>3</v>
      </c>
      <c r="F36" s="215">
        <f t="shared" ref="F36" si="46">E36+1</f>
        <v>4</v>
      </c>
      <c r="G36" s="215">
        <f t="shared" ref="G36" si="47">F36+1</f>
        <v>5</v>
      </c>
      <c r="H36" s="214">
        <f t="shared" ref="H36" si="48">G36+1</f>
        <v>6</v>
      </c>
      <c r="I36" s="210"/>
      <c r="J36" s="213"/>
      <c r="K36" s="213"/>
      <c r="L36" s="285"/>
      <c r="M36" s="285">
        <f t="shared" ref="M36" si="49">L36+1</f>
        <v>1</v>
      </c>
      <c r="N36" s="285">
        <f t="shared" ref="N36" si="50">M36+1</f>
        <v>2</v>
      </c>
      <c r="O36" s="285">
        <f t="shared" ref="O36" si="51">N36+1</f>
        <v>3</v>
      </c>
      <c r="P36" s="214">
        <f t="shared" ref="K36:P39" si="52">O36+1</f>
        <v>4</v>
      </c>
      <c r="Q36" s="210"/>
      <c r="R36" s="213"/>
      <c r="S36" s="213"/>
      <c r="T36" s="213"/>
      <c r="U36" s="213"/>
      <c r="V36" s="213"/>
      <c r="W36" s="215"/>
      <c r="X36" s="214">
        <f t="shared" ref="X36:X40" si="53">W36+1</f>
        <v>1</v>
      </c>
      <c r="Z36" s="213"/>
      <c r="AA36" s="215"/>
      <c r="AB36" s="215">
        <f t="shared" ref="AB36" si="54">AA36+1</f>
        <v>1</v>
      </c>
      <c r="AC36" s="215">
        <f t="shared" ref="AC36:AC40" si="55">AB36+1</f>
        <v>2</v>
      </c>
      <c r="AD36" s="215">
        <f t="shared" ref="AD36:AD39" si="56">AC36+1</f>
        <v>3</v>
      </c>
      <c r="AE36" s="215">
        <f t="shared" ref="AE36:AE39" si="57">AD36+1</f>
        <v>4</v>
      </c>
      <c r="AF36" s="214">
        <f>AE36+1</f>
        <v>5</v>
      </c>
      <c r="AG36" s="206"/>
      <c r="AH36" s="206"/>
      <c r="AI36" s="206"/>
      <c r="AL36" s="19"/>
      <c r="AM36" s="19"/>
      <c r="AN36" s="19"/>
      <c r="AO36" s="19"/>
      <c r="AP36" s="19"/>
      <c r="AQ36" s="19"/>
      <c r="AR36" s="19"/>
    </row>
    <row r="37" spans="1:44" ht="17" customHeight="1" x14ac:dyDescent="0.3">
      <c r="A37" s="206"/>
      <c r="B37" s="214">
        <f>H36+1</f>
        <v>7</v>
      </c>
      <c r="C37" s="215">
        <f t="shared" si="43"/>
        <v>8</v>
      </c>
      <c r="D37" s="215">
        <f t="shared" si="44"/>
        <v>9</v>
      </c>
      <c r="E37" s="215">
        <f t="shared" si="45"/>
        <v>10</v>
      </c>
      <c r="F37" s="215">
        <f t="shared" ref="F37" si="58">E37+1</f>
        <v>11</v>
      </c>
      <c r="G37" s="215">
        <f t="shared" ref="G37" si="59">F37+1</f>
        <v>12</v>
      </c>
      <c r="H37" s="214">
        <f t="shared" ref="C37:H39" si="60">G37+1</f>
        <v>13</v>
      </c>
      <c r="I37" s="210"/>
      <c r="J37" s="214">
        <f>P36+1</f>
        <v>5</v>
      </c>
      <c r="K37" s="215">
        <f t="shared" si="52"/>
        <v>6</v>
      </c>
      <c r="L37" s="215">
        <f t="shared" si="52"/>
        <v>7</v>
      </c>
      <c r="M37" s="215">
        <f t="shared" si="52"/>
        <v>8</v>
      </c>
      <c r="N37" s="215">
        <f t="shared" si="52"/>
        <v>9</v>
      </c>
      <c r="O37" s="215">
        <f t="shared" si="52"/>
        <v>10</v>
      </c>
      <c r="P37" s="214">
        <f t="shared" si="52"/>
        <v>11</v>
      </c>
      <c r="Q37" s="210"/>
      <c r="R37" s="214">
        <f>X36+1</f>
        <v>2</v>
      </c>
      <c r="S37" s="215">
        <f t="shared" ref="S37:S39" si="61">R37+1</f>
        <v>3</v>
      </c>
      <c r="T37" s="215">
        <f t="shared" ref="T37:T39" si="62">S37+1</f>
        <v>4</v>
      </c>
      <c r="U37" s="215">
        <f t="shared" ref="U37:U39" si="63">T37+1</f>
        <v>5</v>
      </c>
      <c r="V37" s="215">
        <f t="shared" ref="V37:V39" si="64">U37+1</f>
        <v>6</v>
      </c>
      <c r="W37" s="215">
        <f t="shared" ref="W37:W39" si="65">V37+1</f>
        <v>7</v>
      </c>
      <c r="X37" s="214">
        <f t="shared" si="53"/>
        <v>8</v>
      </c>
      <c r="Z37" s="214">
        <f>AF36+1</f>
        <v>6</v>
      </c>
      <c r="AA37" s="215">
        <f t="shared" ref="AA37:AB40" si="66">Z37+1</f>
        <v>7</v>
      </c>
      <c r="AB37" s="215">
        <f t="shared" si="66"/>
        <v>8</v>
      </c>
      <c r="AC37" s="215">
        <f t="shared" si="55"/>
        <v>9</v>
      </c>
      <c r="AD37" s="215">
        <f t="shared" si="56"/>
        <v>10</v>
      </c>
      <c r="AE37" s="215">
        <f t="shared" si="57"/>
        <v>11</v>
      </c>
      <c r="AF37" s="214">
        <f>AE37+1</f>
        <v>12</v>
      </c>
      <c r="AG37" s="206"/>
      <c r="AH37" s="206"/>
      <c r="AI37" s="206"/>
    </row>
    <row r="38" spans="1:44" ht="17" customHeight="1" x14ac:dyDescent="0.3">
      <c r="A38" s="206"/>
      <c r="B38" s="214">
        <f>H37+1</f>
        <v>14</v>
      </c>
      <c r="C38" s="215">
        <f t="shared" si="60"/>
        <v>15</v>
      </c>
      <c r="D38" s="215">
        <f t="shared" si="60"/>
        <v>16</v>
      </c>
      <c r="E38" s="215">
        <f t="shared" si="60"/>
        <v>17</v>
      </c>
      <c r="F38" s="215">
        <f t="shared" si="60"/>
        <v>18</v>
      </c>
      <c r="G38" s="215">
        <f t="shared" si="60"/>
        <v>19</v>
      </c>
      <c r="H38" s="214">
        <f t="shared" si="60"/>
        <v>20</v>
      </c>
      <c r="I38" s="210"/>
      <c r="J38" s="214">
        <f>P37+1</f>
        <v>12</v>
      </c>
      <c r="K38" s="215">
        <f t="shared" si="52"/>
        <v>13</v>
      </c>
      <c r="L38" s="215">
        <f t="shared" si="52"/>
        <v>14</v>
      </c>
      <c r="M38" s="215">
        <f t="shared" si="52"/>
        <v>15</v>
      </c>
      <c r="N38" s="215">
        <f t="shared" si="52"/>
        <v>16</v>
      </c>
      <c r="O38" s="215">
        <f t="shared" si="52"/>
        <v>17</v>
      </c>
      <c r="P38" s="214">
        <f t="shared" si="52"/>
        <v>18</v>
      </c>
      <c r="Q38" s="210"/>
      <c r="R38" s="214">
        <f>X37+1</f>
        <v>9</v>
      </c>
      <c r="S38" s="215">
        <f t="shared" si="61"/>
        <v>10</v>
      </c>
      <c r="T38" s="215">
        <f t="shared" si="62"/>
        <v>11</v>
      </c>
      <c r="U38" s="215">
        <f t="shared" si="63"/>
        <v>12</v>
      </c>
      <c r="V38" s="215">
        <f t="shared" si="64"/>
        <v>13</v>
      </c>
      <c r="W38" s="215">
        <f t="shared" si="65"/>
        <v>14</v>
      </c>
      <c r="X38" s="214">
        <f t="shared" si="53"/>
        <v>15</v>
      </c>
      <c r="Z38" s="214">
        <f>AF37+1</f>
        <v>13</v>
      </c>
      <c r="AA38" s="215">
        <f t="shared" si="66"/>
        <v>14</v>
      </c>
      <c r="AB38" s="215">
        <f t="shared" ref="AB38:AB40" si="67">AA38+1</f>
        <v>15</v>
      </c>
      <c r="AC38" s="215">
        <f t="shared" si="55"/>
        <v>16</v>
      </c>
      <c r="AD38" s="215">
        <f t="shared" si="56"/>
        <v>17</v>
      </c>
      <c r="AE38" s="215">
        <f t="shared" si="57"/>
        <v>18</v>
      </c>
      <c r="AF38" s="214">
        <f>AE38+1</f>
        <v>19</v>
      </c>
      <c r="AG38" s="206"/>
      <c r="AH38" s="206"/>
      <c r="AI38" s="206"/>
    </row>
    <row r="39" spans="1:44" ht="17" customHeight="1" x14ac:dyDescent="0.3">
      <c r="A39" s="206"/>
      <c r="B39" s="214">
        <f>H38+1</f>
        <v>21</v>
      </c>
      <c r="C39" s="285">
        <f>B39+1</f>
        <v>22</v>
      </c>
      <c r="D39" s="285">
        <f t="shared" si="60"/>
        <v>23</v>
      </c>
      <c r="E39" s="285">
        <f t="shared" si="60"/>
        <v>24</v>
      </c>
      <c r="F39" s="285">
        <f t="shared" si="60"/>
        <v>25</v>
      </c>
      <c r="G39" s="285">
        <f t="shared" si="60"/>
        <v>26</v>
      </c>
      <c r="H39" s="205">
        <f>G39+1</f>
        <v>27</v>
      </c>
      <c r="I39" s="210"/>
      <c r="J39" s="214">
        <f>P38+1</f>
        <v>19</v>
      </c>
      <c r="K39" s="215">
        <f t="shared" si="52"/>
        <v>20</v>
      </c>
      <c r="L39" s="215">
        <f t="shared" si="52"/>
        <v>21</v>
      </c>
      <c r="M39" s="215">
        <f t="shared" si="52"/>
        <v>22</v>
      </c>
      <c r="N39" s="215">
        <f t="shared" si="52"/>
        <v>23</v>
      </c>
      <c r="O39" s="215">
        <f t="shared" si="52"/>
        <v>24</v>
      </c>
      <c r="P39" s="205">
        <f t="shared" si="52"/>
        <v>25</v>
      </c>
      <c r="Q39" s="210"/>
      <c r="R39" s="214">
        <f>X38+1</f>
        <v>16</v>
      </c>
      <c r="S39" s="215">
        <f t="shared" si="61"/>
        <v>17</v>
      </c>
      <c r="T39" s="215">
        <f t="shared" si="62"/>
        <v>18</v>
      </c>
      <c r="U39" s="215">
        <f t="shared" si="63"/>
        <v>19</v>
      </c>
      <c r="V39" s="215">
        <f t="shared" si="64"/>
        <v>20</v>
      </c>
      <c r="W39" s="215">
        <f t="shared" si="65"/>
        <v>21</v>
      </c>
      <c r="X39" s="214">
        <f t="shared" si="53"/>
        <v>22</v>
      </c>
      <c r="Z39" s="214">
        <f>AF38+1</f>
        <v>20</v>
      </c>
      <c r="AA39" s="215">
        <f t="shared" si="66"/>
        <v>21</v>
      </c>
      <c r="AB39" s="215">
        <f t="shared" si="67"/>
        <v>22</v>
      </c>
      <c r="AC39" s="215">
        <f t="shared" si="55"/>
        <v>23</v>
      </c>
      <c r="AD39" s="215">
        <f t="shared" si="56"/>
        <v>24</v>
      </c>
      <c r="AE39" s="215">
        <f t="shared" si="57"/>
        <v>25</v>
      </c>
      <c r="AF39" s="214">
        <f>AE39+1</f>
        <v>26</v>
      </c>
      <c r="AG39" s="206"/>
      <c r="AH39" s="206"/>
      <c r="AI39" s="206"/>
    </row>
    <row r="40" spans="1:44" ht="17" customHeight="1" x14ac:dyDescent="0.3">
      <c r="A40" s="206"/>
      <c r="B40" s="205">
        <f>H39+1</f>
        <v>28</v>
      </c>
      <c r="C40" s="285">
        <f>B40+1</f>
        <v>29</v>
      </c>
      <c r="D40" s="285">
        <f>C40+1</f>
        <v>30</v>
      </c>
      <c r="E40" s="213"/>
      <c r="F40" s="213"/>
      <c r="G40" s="213"/>
      <c r="H40" s="213"/>
      <c r="I40" s="210"/>
      <c r="J40" s="214">
        <f>P39+1</f>
        <v>26</v>
      </c>
      <c r="K40" s="215">
        <f>J40+1</f>
        <v>27</v>
      </c>
      <c r="L40" s="215">
        <f>K40+1</f>
        <v>28</v>
      </c>
      <c r="M40" s="215">
        <f>L40+1</f>
        <v>29</v>
      </c>
      <c r="N40" s="215">
        <f>M40+1</f>
        <v>30</v>
      </c>
      <c r="O40" s="215">
        <f>N40+1</f>
        <v>31</v>
      </c>
      <c r="P40" s="213"/>
      <c r="Q40" s="210"/>
      <c r="R40" s="214">
        <f>X39+1</f>
        <v>23</v>
      </c>
      <c r="S40" s="215">
        <f t="shared" ref="S40:W41" si="68">R40+1</f>
        <v>24</v>
      </c>
      <c r="T40" s="215">
        <f t="shared" si="68"/>
        <v>25</v>
      </c>
      <c r="U40" s="215">
        <f t="shared" si="68"/>
        <v>26</v>
      </c>
      <c r="V40" s="215">
        <f t="shared" si="68"/>
        <v>27</v>
      </c>
      <c r="W40" s="215">
        <f t="shared" si="68"/>
        <v>28</v>
      </c>
      <c r="X40" s="214">
        <f t="shared" si="53"/>
        <v>29</v>
      </c>
      <c r="Z40" s="214">
        <f>AF39+1</f>
        <v>27</v>
      </c>
      <c r="AA40" s="215">
        <f t="shared" si="66"/>
        <v>28</v>
      </c>
      <c r="AB40" s="215">
        <f t="shared" si="67"/>
        <v>29</v>
      </c>
      <c r="AC40" s="215">
        <f t="shared" si="55"/>
        <v>30</v>
      </c>
      <c r="AD40" s="216">
        <f t="shared" ref="AD40:AE40" si="69">AC40+1</f>
        <v>31</v>
      </c>
      <c r="AE40" s="216">
        <f t="shared" si="69"/>
        <v>32</v>
      </c>
      <c r="AF40" s="216"/>
      <c r="AG40" s="206"/>
      <c r="AH40" s="206"/>
      <c r="AI40" s="206"/>
    </row>
    <row r="41" spans="1:44" ht="17" customHeight="1" x14ac:dyDescent="0.3">
      <c r="A41" s="206"/>
      <c r="B41" s="213"/>
      <c r="C41" s="213"/>
      <c r="D41" s="213"/>
      <c r="E41" s="213"/>
      <c r="F41" s="216"/>
      <c r="G41" s="216">
        <v>2026</v>
      </c>
      <c r="H41" s="216">
        <v>6</v>
      </c>
      <c r="I41" s="210"/>
      <c r="J41" s="213"/>
      <c r="K41" s="213"/>
      <c r="L41" s="213"/>
      <c r="M41" s="213"/>
      <c r="N41" s="216"/>
      <c r="O41" s="216">
        <v>2026</v>
      </c>
      <c r="P41" s="216">
        <v>7</v>
      </c>
      <c r="Q41" s="210"/>
      <c r="R41" s="214">
        <f>X40+1</f>
        <v>30</v>
      </c>
      <c r="S41" s="215">
        <f t="shared" si="68"/>
        <v>31</v>
      </c>
      <c r="T41" s="213"/>
      <c r="U41" s="213"/>
      <c r="V41" s="213"/>
      <c r="W41" s="216">
        <v>2026</v>
      </c>
      <c r="X41" s="216">
        <v>8</v>
      </c>
      <c r="Z41" s="216"/>
      <c r="AA41" s="216"/>
      <c r="AB41" s="216"/>
      <c r="AC41" s="216"/>
      <c r="AD41" s="216"/>
      <c r="AE41" s="216">
        <v>2026</v>
      </c>
      <c r="AF41" s="216">
        <v>9</v>
      </c>
      <c r="AG41" s="206"/>
      <c r="AH41" s="206"/>
      <c r="AI41" s="206"/>
    </row>
    <row r="42" spans="1:44" ht="17" customHeight="1" x14ac:dyDescent="0.3">
      <c r="A42" s="206"/>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9"/>
      <c r="Z42" s="208"/>
      <c r="AA42" s="208"/>
      <c r="AB42" s="206"/>
      <c r="AC42" s="206"/>
      <c r="AD42" s="206"/>
      <c r="AE42" s="208"/>
      <c r="AF42" s="208"/>
      <c r="AG42" s="206"/>
      <c r="AH42" s="206"/>
      <c r="AI42" s="206"/>
    </row>
    <row r="43" spans="1:44" ht="17" customHeight="1" x14ac:dyDescent="0.35">
      <c r="A43" s="206"/>
      <c r="B43" s="359" t="s">
        <v>361</v>
      </c>
      <c r="D43" s="577" t="s">
        <v>46</v>
      </c>
      <c r="E43" s="578"/>
      <c r="F43" s="579"/>
      <c r="G43" s="206"/>
      <c r="H43" s="206"/>
      <c r="I43" s="206"/>
      <c r="J43" s="359" t="s">
        <v>361</v>
      </c>
      <c r="L43" s="580" t="s">
        <v>47</v>
      </c>
      <c r="M43" s="580"/>
      <c r="N43" s="580"/>
      <c r="O43" s="206"/>
      <c r="P43" s="206"/>
      <c r="Q43" s="206"/>
      <c r="R43" s="359" t="s">
        <v>360</v>
      </c>
      <c r="S43" s="217"/>
      <c r="T43" s="581" t="s">
        <v>45</v>
      </c>
      <c r="U43" s="581"/>
      <c r="V43" s="581"/>
      <c r="W43" s="206"/>
      <c r="X43" s="206"/>
      <c r="Y43" s="206"/>
      <c r="Z43" s="206"/>
      <c r="AB43" s="582" t="s">
        <v>44</v>
      </c>
      <c r="AC43" s="582"/>
      <c r="AD43" s="582"/>
      <c r="AE43" s="206"/>
      <c r="AF43" s="206"/>
      <c r="AG43" s="206"/>
      <c r="AH43" s="206"/>
      <c r="AI43" s="206"/>
    </row>
    <row r="44" spans="1:44" ht="17" customHeight="1" x14ac:dyDescent="0.35">
      <c r="A44" s="206"/>
      <c r="B44" s="359" t="s">
        <v>359</v>
      </c>
      <c r="C44" s="206"/>
      <c r="D44" s="206"/>
      <c r="E44" s="206"/>
      <c r="F44" s="206"/>
      <c r="G44" s="206"/>
      <c r="H44" s="206"/>
      <c r="I44" s="206"/>
      <c r="J44" s="359"/>
      <c r="K44" s="359"/>
      <c r="L44" s="359"/>
      <c r="M44" s="359"/>
      <c r="N44" s="359"/>
      <c r="O44" s="359"/>
      <c r="P44" s="359"/>
      <c r="Q44" s="359"/>
      <c r="R44" s="359"/>
      <c r="S44" s="359"/>
      <c r="T44" s="359"/>
      <c r="U44" s="359"/>
      <c r="V44" s="359"/>
      <c r="W44" s="359"/>
      <c r="X44" s="359"/>
      <c r="Y44" s="206"/>
      <c r="Z44" s="206"/>
      <c r="AA44" s="206"/>
      <c r="AB44" s="206"/>
      <c r="AC44" s="206"/>
      <c r="AD44" s="206"/>
      <c r="AE44" s="206"/>
      <c r="AF44" s="206"/>
      <c r="AG44" s="206"/>
      <c r="AH44" s="206"/>
      <c r="AI44" s="206"/>
    </row>
    <row r="45" spans="1:44" ht="17" customHeight="1" x14ac:dyDescent="0.3">
      <c r="A45" s="206"/>
      <c r="B45" s="206"/>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row>
    <row r="46" spans="1:44" ht="17" customHeight="1" x14ac:dyDescent="0.3">
      <c r="A46" s="206"/>
      <c r="B46" s="206"/>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row>
    <row r="47" spans="1:44" ht="17" customHeight="1" x14ac:dyDescent="0.3"/>
    <row r="48" spans="1:44" ht="17" customHeight="1" x14ac:dyDescent="0.3"/>
    <row r="49" spans="2:32" ht="17" customHeight="1" x14ac:dyDescent="0.3">
      <c r="B49" s="571"/>
      <c r="C49" s="571"/>
      <c r="D49" s="571"/>
      <c r="E49" s="571"/>
      <c r="F49" s="571"/>
      <c r="G49" s="571"/>
      <c r="H49" s="571"/>
      <c r="I49" s="211"/>
      <c r="J49" s="571"/>
      <c r="K49" s="571"/>
      <c r="L49" s="571"/>
      <c r="M49" s="571"/>
      <c r="N49" s="571"/>
      <c r="O49" s="571"/>
      <c r="P49" s="571"/>
      <c r="Q49" s="211"/>
      <c r="R49" s="571"/>
      <c r="S49" s="571"/>
      <c r="T49" s="571"/>
      <c r="U49" s="571"/>
      <c r="V49" s="571"/>
      <c r="W49" s="571"/>
      <c r="X49" s="571"/>
      <c r="Z49" s="571"/>
      <c r="AA49" s="571"/>
      <c r="AB49" s="571"/>
      <c r="AC49" s="571"/>
      <c r="AD49" s="571"/>
      <c r="AE49" s="571"/>
      <c r="AF49" s="571"/>
    </row>
    <row r="50" spans="2:32" ht="17" customHeight="1" x14ac:dyDescent="0.3">
      <c r="B50" s="210"/>
      <c r="C50" s="210"/>
      <c r="D50" s="210"/>
      <c r="E50" s="210"/>
      <c r="F50" s="210"/>
      <c r="G50" s="210"/>
      <c r="H50" s="210"/>
      <c r="I50" s="210"/>
      <c r="J50" s="210"/>
      <c r="K50" s="210"/>
      <c r="L50" s="210"/>
      <c r="M50" s="210"/>
      <c r="N50" s="210"/>
      <c r="O50" s="210"/>
      <c r="P50" s="210"/>
      <c r="Q50" s="211"/>
      <c r="R50" s="210"/>
      <c r="S50" s="210"/>
      <c r="T50" s="210"/>
      <c r="U50" s="210"/>
      <c r="V50" s="210"/>
      <c r="W50" s="210"/>
      <c r="X50" s="210"/>
      <c r="Z50" s="210"/>
      <c r="AA50" s="210"/>
      <c r="AB50" s="210"/>
      <c r="AC50" s="210"/>
      <c r="AD50" s="210"/>
      <c r="AE50" s="210"/>
      <c r="AF50" s="210"/>
    </row>
    <row r="51" spans="2:32" ht="17" customHeight="1" x14ac:dyDescent="0.3">
      <c r="B51" s="19"/>
      <c r="C51" s="19"/>
      <c r="D51" s="19"/>
      <c r="E51" s="19"/>
      <c r="F51" s="19"/>
      <c r="G51" s="19"/>
      <c r="H51" s="19"/>
      <c r="I51" s="210"/>
      <c r="J51" s="19"/>
      <c r="K51" s="19"/>
      <c r="L51" s="19"/>
      <c r="M51" s="19"/>
      <c r="N51" s="19"/>
      <c r="O51" s="19"/>
      <c r="P51" s="19"/>
      <c r="Q51" s="211"/>
      <c r="R51" s="19"/>
      <c r="S51" s="19"/>
      <c r="T51" s="19"/>
      <c r="U51" s="19"/>
      <c r="V51" s="19"/>
      <c r="W51" s="19"/>
      <c r="X51" s="19"/>
      <c r="Z51" s="19"/>
      <c r="AA51" s="19"/>
      <c r="AB51" s="19"/>
      <c r="AC51" s="19"/>
      <c r="AD51" s="19"/>
      <c r="AE51" s="19"/>
      <c r="AF51" s="19"/>
    </row>
    <row r="52" spans="2:32" ht="17" customHeight="1" x14ac:dyDescent="0.3">
      <c r="B52" s="19"/>
      <c r="C52" s="19"/>
      <c r="D52" s="19"/>
      <c r="E52" s="19"/>
      <c r="F52" s="19"/>
      <c r="G52" s="19"/>
      <c r="H52" s="19"/>
      <c r="I52" s="210"/>
      <c r="J52" s="19"/>
      <c r="K52" s="19"/>
      <c r="L52" s="19"/>
      <c r="M52" s="19"/>
      <c r="N52" s="19"/>
      <c r="O52" s="19"/>
      <c r="P52" s="19"/>
      <c r="Q52" s="211"/>
      <c r="R52" s="19"/>
      <c r="S52" s="19"/>
      <c r="T52" s="19"/>
      <c r="U52" s="19"/>
      <c r="V52" s="19"/>
      <c r="W52" s="19"/>
      <c r="X52" s="19"/>
      <c r="Z52" s="19"/>
      <c r="AA52" s="19"/>
      <c r="AB52" s="19"/>
      <c r="AC52" s="19"/>
      <c r="AD52" s="19"/>
      <c r="AE52" s="19"/>
      <c r="AF52" s="19"/>
    </row>
    <row r="53" spans="2:32" ht="17" customHeight="1" x14ac:dyDescent="0.3">
      <c r="B53" s="19"/>
      <c r="C53" s="19"/>
      <c r="D53" s="19"/>
      <c r="E53" s="19"/>
      <c r="F53" s="19"/>
      <c r="G53" s="19"/>
      <c r="H53" s="19"/>
      <c r="I53" s="210"/>
      <c r="J53" s="19"/>
      <c r="K53" s="19"/>
      <c r="L53" s="19"/>
      <c r="M53" s="19"/>
      <c r="N53" s="19"/>
      <c r="O53" s="19"/>
      <c r="P53" s="19"/>
      <c r="Q53" s="211"/>
      <c r="R53" s="19"/>
      <c r="S53" s="19"/>
      <c r="T53" s="19"/>
      <c r="U53" s="19"/>
      <c r="V53" s="19"/>
      <c r="W53" s="19"/>
      <c r="X53" s="19"/>
      <c r="Z53" s="19"/>
      <c r="AA53" s="19"/>
      <c r="AB53" s="19"/>
      <c r="AC53" s="19"/>
      <c r="AD53" s="19"/>
      <c r="AE53" s="19"/>
      <c r="AF53" s="19"/>
    </row>
    <row r="54" spans="2:32" ht="17" customHeight="1" x14ac:dyDescent="0.3">
      <c r="B54" s="19"/>
      <c r="C54" s="19"/>
      <c r="D54" s="19"/>
      <c r="E54" s="19"/>
      <c r="F54" s="19"/>
      <c r="G54" s="19"/>
      <c r="H54" s="19"/>
      <c r="I54" s="210"/>
      <c r="J54" s="19"/>
      <c r="K54" s="19"/>
      <c r="L54" s="19"/>
      <c r="M54" s="19"/>
      <c r="N54" s="19"/>
      <c r="O54" s="19"/>
      <c r="P54" s="19"/>
      <c r="Q54" s="211"/>
      <c r="R54" s="19"/>
      <c r="S54" s="19"/>
      <c r="T54" s="19"/>
      <c r="U54" s="19"/>
      <c r="V54" s="19"/>
      <c r="W54" s="19"/>
      <c r="X54" s="19"/>
      <c r="Z54" s="19"/>
      <c r="AA54" s="19"/>
      <c r="AB54" s="19"/>
      <c r="AC54" s="19"/>
      <c r="AD54" s="19"/>
      <c r="AE54" s="19"/>
      <c r="AF54" s="19"/>
    </row>
    <row r="55" spans="2:32" ht="17" customHeight="1" x14ac:dyDescent="0.3">
      <c r="B55" s="19"/>
      <c r="C55" s="19"/>
      <c r="D55" s="19"/>
      <c r="E55" s="19"/>
      <c r="F55" s="19"/>
      <c r="G55" s="19"/>
      <c r="H55" s="19"/>
      <c r="I55" s="210"/>
      <c r="J55" s="19"/>
      <c r="K55" s="19"/>
      <c r="L55" s="19"/>
      <c r="M55" s="19"/>
      <c r="N55" s="19"/>
      <c r="O55" s="19"/>
      <c r="P55" s="19"/>
      <c r="Q55" s="211"/>
      <c r="R55" s="19"/>
      <c r="S55" s="19"/>
      <c r="T55" s="19"/>
      <c r="U55" s="19"/>
      <c r="V55" s="19"/>
      <c r="W55" s="19"/>
      <c r="X55" s="19"/>
      <c r="Z55" s="19"/>
      <c r="AA55" s="19"/>
      <c r="AB55" s="19"/>
      <c r="AC55" s="19"/>
      <c r="AD55" s="19"/>
      <c r="AE55" s="19"/>
      <c r="AF55" s="19"/>
    </row>
    <row r="56" spans="2:32" ht="17" customHeight="1" x14ac:dyDescent="0.3">
      <c r="B56" s="19"/>
      <c r="C56" s="19"/>
      <c r="D56" s="19"/>
      <c r="E56" s="19"/>
      <c r="F56" s="19"/>
      <c r="G56" s="19"/>
      <c r="H56" s="19"/>
      <c r="I56" s="210"/>
      <c r="J56" s="19"/>
      <c r="K56" s="19"/>
      <c r="L56" s="19"/>
      <c r="M56" s="19"/>
      <c r="N56" s="19"/>
      <c r="O56" s="19"/>
      <c r="P56" s="19"/>
      <c r="Q56" s="211"/>
      <c r="R56" s="19"/>
      <c r="S56" s="19"/>
      <c r="T56" s="19"/>
      <c r="U56" s="19"/>
      <c r="V56" s="19"/>
      <c r="W56" s="19"/>
      <c r="X56" s="19"/>
      <c r="Z56" s="19"/>
      <c r="AA56" s="19"/>
      <c r="AB56" s="19"/>
      <c r="AC56" s="19"/>
      <c r="AD56" s="19"/>
      <c r="AE56" s="19"/>
      <c r="AF56" s="19"/>
    </row>
    <row r="57" spans="2:32" ht="17" customHeight="1" x14ac:dyDescent="0.3">
      <c r="B57" s="210"/>
      <c r="C57" s="210"/>
      <c r="D57" s="210"/>
      <c r="E57" s="210"/>
      <c r="F57" s="210"/>
      <c r="G57" s="210"/>
      <c r="H57" s="210"/>
      <c r="I57" s="210"/>
      <c r="J57" s="210"/>
      <c r="K57" s="210"/>
      <c r="L57" s="210"/>
      <c r="M57" s="210"/>
      <c r="N57" s="210"/>
      <c r="O57" s="210"/>
      <c r="P57" s="210"/>
      <c r="Q57" s="210"/>
      <c r="R57" s="210"/>
      <c r="S57" s="210"/>
      <c r="T57" s="210"/>
      <c r="U57" s="210"/>
      <c r="V57" s="210"/>
      <c r="W57" s="210"/>
      <c r="X57" s="210"/>
      <c r="Y57" s="211"/>
      <c r="Z57" s="210"/>
      <c r="AA57" s="210"/>
      <c r="AB57" s="210"/>
      <c r="AC57" s="210"/>
      <c r="AD57" s="210"/>
      <c r="AE57" s="210"/>
      <c r="AF57" s="210"/>
    </row>
    <row r="58" spans="2:32" ht="17" customHeight="1" x14ac:dyDescent="0.3">
      <c r="B58" s="571"/>
      <c r="C58" s="571"/>
      <c r="D58" s="571"/>
      <c r="E58" s="571"/>
      <c r="F58" s="571"/>
      <c r="G58" s="571"/>
      <c r="H58" s="571"/>
      <c r="I58" s="210"/>
      <c r="J58" s="571"/>
      <c r="K58" s="571"/>
      <c r="L58" s="571"/>
      <c r="M58" s="571"/>
      <c r="N58" s="571"/>
      <c r="O58" s="571"/>
      <c r="P58" s="571"/>
      <c r="Q58" s="211"/>
      <c r="R58" s="571"/>
      <c r="S58" s="571"/>
      <c r="T58" s="571"/>
      <c r="U58" s="571"/>
      <c r="V58" s="571"/>
      <c r="W58" s="571"/>
      <c r="X58" s="571"/>
      <c r="Z58" s="571"/>
      <c r="AA58" s="571"/>
      <c r="AB58" s="571"/>
      <c r="AC58" s="571"/>
      <c r="AD58" s="571"/>
      <c r="AE58" s="571"/>
      <c r="AF58" s="571"/>
    </row>
    <row r="59" spans="2:32" ht="17" customHeight="1" x14ac:dyDescent="0.3">
      <c r="B59" s="210"/>
      <c r="C59" s="210"/>
      <c r="D59" s="210"/>
      <c r="E59" s="210"/>
      <c r="F59" s="210"/>
      <c r="G59" s="210"/>
      <c r="H59" s="210"/>
      <c r="I59" s="211"/>
      <c r="J59" s="210"/>
      <c r="K59" s="210"/>
      <c r="L59" s="210"/>
      <c r="M59" s="210"/>
      <c r="N59" s="210"/>
      <c r="O59" s="210"/>
      <c r="P59" s="210"/>
      <c r="Q59" s="210"/>
      <c r="R59" s="210"/>
      <c r="S59" s="210"/>
      <c r="T59" s="210"/>
      <c r="U59" s="210"/>
      <c r="V59" s="210"/>
      <c r="W59" s="210"/>
      <c r="X59" s="210"/>
      <c r="Z59" s="210"/>
      <c r="AA59" s="210"/>
      <c r="AB59" s="210"/>
      <c r="AC59" s="210"/>
      <c r="AD59" s="210"/>
      <c r="AE59" s="210"/>
      <c r="AF59" s="210"/>
    </row>
    <row r="60" spans="2:32" ht="17" customHeight="1" x14ac:dyDescent="0.3">
      <c r="B60" s="19"/>
      <c r="C60" s="19"/>
      <c r="D60" s="19"/>
      <c r="E60" s="19"/>
      <c r="F60" s="19"/>
      <c r="G60" s="19"/>
      <c r="H60" s="19"/>
      <c r="I60" s="211"/>
      <c r="J60" s="19"/>
      <c r="K60" s="19"/>
      <c r="L60" s="19"/>
      <c r="M60" s="19"/>
      <c r="N60" s="19"/>
      <c r="O60" s="19"/>
      <c r="P60" s="19"/>
      <c r="Q60" s="210"/>
      <c r="R60" s="19"/>
      <c r="S60" s="19"/>
      <c r="T60" s="19"/>
      <c r="U60" s="19"/>
      <c r="V60" s="19"/>
      <c r="W60" s="19"/>
      <c r="X60" s="19"/>
      <c r="Z60" s="19"/>
      <c r="AA60" s="19"/>
      <c r="AB60" s="19"/>
      <c r="AC60" s="19"/>
      <c r="AD60" s="19"/>
      <c r="AE60" s="19"/>
      <c r="AF60" s="19"/>
    </row>
    <row r="61" spans="2:32" ht="17" customHeight="1" x14ac:dyDescent="0.3">
      <c r="B61" s="19"/>
      <c r="C61" s="19"/>
      <c r="D61" s="19"/>
      <c r="E61" s="19"/>
      <c r="F61" s="19"/>
      <c r="G61" s="19"/>
      <c r="H61" s="19"/>
      <c r="I61" s="211"/>
      <c r="J61" s="19"/>
      <c r="K61" s="19"/>
      <c r="L61" s="19"/>
      <c r="M61" s="19"/>
      <c r="N61" s="19"/>
      <c r="O61" s="19"/>
      <c r="P61" s="19"/>
      <c r="Q61" s="210"/>
      <c r="R61" s="19"/>
      <c r="S61" s="19"/>
      <c r="T61" s="19"/>
      <c r="U61" s="19"/>
      <c r="V61" s="19"/>
      <c r="W61" s="19"/>
      <c r="X61" s="19"/>
      <c r="Z61" s="19"/>
      <c r="AA61" s="19"/>
      <c r="AB61" s="19"/>
      <c r="AC61" s="19"/>
      <c r="AD61" s="19"/>
      <c r="AE61" s="19"/>
      <c r="AF61" s="19"/>
    </row>
    <row r="62" spans="2:32" ht="17" customHeight="1" x14ac:dyDescent="0.3">
      <c r="B62" s="19"/>
      <c r="C62" s="19"/>
      <c r="D62" s="19"/>
      <c r="E62" s="19"/>
      <c r="F62" s="19"/>
      <c r="G62" s="19"/>
      <c r="H62" s="19"/>
      <c r="I62" s="211"/>
      <c r="J62" s="19"/>
      <c r="K62" s="19"/>
      <c r="L62" s="19"/>
      <c r="M62" s="19"/>
      <c r="N62" s="19"/>
      <c r="O62" s="19"/>
      <c r="P62" s="19"/>
      <c r="Q62" s="210"/>
      <c r="R62" s="19"/>
      <c r="S62" s="19"/>
      <c r="T62" s="19"/>
      <c r="U62" s="19"/>
      <c r="V62" s="19"/>
      <c r="W62" s="19"/>
      <c r="X62" s="19"/>
      <c r="Z62" s="19"/>
      <c r="AA62" s="19"/>
      <c r="AB62" s="19"/>
      <c r="AC62" s="19"/>
      <c r="AD62" s="19"/>
      <c r="AE62" s="19"/>
      <c r="AF62" s="19"/>
    </row>
    <row r="63" spans="2:32" ht="17" customHeight="1" x14ac:dyDescent="0.3">
      <c r="B63" s="19"/>
      <c r="C63" s="19"/>
      <c r="D63" s="19"/>
      <c r="E63" s="19"/>
      <c r="F63" s="19"/>
      <c r="G63" s="19"/>
      <c r="H63" s="19"/>
      <c r="I63" s="211"/>
      <c r="J63" s="19"/>
      <c r="K63" s="19"/>
      <c r="L63" s="19"/>
      <c r="M63" s="19"/>
      <c r="N63" s="19"/>
      <c r="O63" s="19"/>
      <c r="P63" s="19"/>
      <c r="Q63" s="210"/>
      <c r="R63" s="19"/>
      <c r="S63" s="19"/>
      <c r="T63" s="19"/>
      <c r="U63" s="19"/>
      <c r="V63" s="19"/>
      <c r="W63" s="19"/>
      <c r="X63" s="19"/>
      <c r="Z63" s="19"/>
      <c r="AA63" s="19"/>
      <c r="AB63" s="19"/>
      <c r="AC63" s="19"/>
      <c r="AD63" s="19"/>
      <c r="AE63" s="19"/>
      <c r="AF63" s="19"/>
    </row>
    <row r="64" spans="2:32" ht="17" customHeight="1" x14ac:dyDescent="0.3">
      <c r="B64" s="19"/>
      <c r="C64" s="19"/>
      <c r="D64" s="19"/>
      <c r="E64" s="19"/>
      <c r="F64" s="19"/>
      <c r="G64" s="19"/>
      <c r="H64" s="19"/>
      <c r="I64" s="211"/>
      <c r="J64" s="19"/>
      <c r="K64" s="19"/>
      <c r="L64" s="19"/>
      <c r="M64" s="19"/>
      <c r="N64" s="19"/>
      <c r="O64" s="19"/>
      <c r="P64" s="19"/>
      <c r="Q64" s="210"/>
      <c r="R64" s="19"/>
      <c r="S64" s="19"/>
      <c r="T64" s="19"/>
      <c r="U64" s="19"/>
      <c r="V64" s="19"/>
      <c r="W64" s="19"/>
      <c r="X64" s="19"/>
      <c r="Z64" s="19"/>
      <c r="AA64" s="19"/>
      <c r="AB64" s="19"/>
      <c r="AC64" s="19"/>
      <c r="AD64" s="19"/>
      <c r="AE64" s="19"/>
      <c r="AF64" s="19"/>
    </row>
    <row r="65" spans="2:32" ht="17" customHeight="1" x14ac:dyDescent="0.3">
      <c r="B65" s="19"/>
      <c r="C65" s="19"/>
      <c r="D65" s="19"/>
      <c r="E65" s="19"/>
      <c r="F65" s="19"/>
      <c r="G65" s="19"/>
      <c r="H65" s="19"/>
      <c r="I65" s="211"/>
      <c r="J65" s="19"/>
      <c r="K65" s="19"/>
      <c r="L65" s="19"/>
      <c r="M65" s="19"/>
      <c r="N65" s="19"/>
      <c r="O65" s="19"/>
      <c r="P65" s="19"/>
      <c r="Q65" s="210"/>
      <c r="R65" s="19"/>
      <c r="S65" s="19"/>
      <c r="T65" s="19"/>
      <c r="U65" s="19"/>
      <c r="V65" s="19"/>
      <c r="W65" s="19"/>
      <c r="X65" s="19"/>
      <c r="Z65" s="19"/>
      <c r="AA65" s="19"/>
      <c r="AB65" s="19"/>
      <c r="AC65" s="19"/>
      <c r="AD65" s="19"/>
      <c r="AE65" s="19"/>
      <c r="AF65" s="19"/>
    </row>
    <row r="66" spans="2:32" ht="17" customHeight="1" x14ac:dyDescent="0.3">
      <c r="B66" s="210"/>
      <c r="C66" s="210"/>
      <c r="D66" s="210"/>
      <c r="E66" s="210"/>
      <c r="F66" s="210"/>
      <c r="G66" s="210"/>
      <c r="H66" s="210"/>
      <c r="I66" s="210"/>
      <c r="J66" s="210"/>
      <c r="K66" s="210"/>
      <c r="L66" s="210"/>
      <c r="M66" s="210"/>
      <c r="N66" s="210"/>
      <c r="O66" s="210"/>
      <c r="P66" s="210"/>
      <c r="Q66" s="210"/>
      <c r="R66" s="210"/>
      <c r="S66" s="210"/>
      <c r="T66" s="210"/>
      <c r="U66" s="210"/>
      <c r="V66" s="210"/>
      <c r="W66" s="210"/>
      <c r="X66" s="210"/>
      <c r="Y66" s="211"/>
      <c r="Z66" s="210"/>
      <c r="AA66" s="210"/>
      <c r="AB66" s="210"/>
      <c r="AC66" s="210"/>
      <c r="AD66" s="210"/>
      <c r="AE66" s="210"/>
      <c r="AF66" s="210"/>
    </row>
    <row r="67" spans="2:32" ht="17" customHeight="1" x14ac:dyDescent="0.3">
      <c r="B67" s="571"/>
      <c r="C67" s="571"/>
      <c r="D67" s="571"/>
      <c r="E67" s="571"/>
      <c r="F67" s="571"/>
      <c r="G67" s="571"/>
      <c r="H67" s="571"/>
      <c r="I67" s="210"/>
      <c r="J67" s="571"/>
      <c r="K67" s="571"/>
      <c r="L67" s="571"/>
      <c r="M67" s="571"/>
      <c r="N67" s="571"/>
      <c r="O67" s="571"/>
      <c r="P67" s="571"/>
      <c r="Q67" s="211"/>
      <c r="R67" s="572"/>
      <c r="S67" s="572"/>
      <c r="T67" s="572"/>
      <c r="U67" s="572"/>
      <c r="V67" s="572"/>
      <c r="W67" s="572"/>
      <c r="X67" s="572"/>
      <c r="Z67" s="571"/>
      <c r="AA67" s="571"/>
      <c r="AB67" s="571"/>
      <c r="AC67" s="571"/>
      <c r="AD67" s="571"/>
      <c r="AE67" s="571"/>
      <c r="AF67" s="571"/>
    </row>
    <row r="68" spans="2:32" ht="17" customHeight="1" x14ac:dyDescent="0.3">
      <c r="B68" s="210"/>
      <c r="C68" s="210"/>
      <c r="D68" s="210"/>
      <c r="E68" s="210"/>
      <c r="F68" s="210"/>
      <c r="G68" s="210"/>
      <c r="H68" s="210"/>
      <c r="I68" s="210"/>
      <c r="J68" s="210"/>
      <c r="K68" s="210"/>
      <c r="L68" s="210"/>
      <c r="M68" s="210"/>
      <c r="N68" s="210"/>
      <c r="O68" s="210"/>
      <c r="P68" s="210"/>
      <c r="Q68" s="210"/>
      <c r="R68" s="218"/>
      <c r="S68" s="218"/>
      <c r="T68" s="218"/>
      <c r="U68" s="218"/>
      <c r="V68" s="218"/>
      <c r="W68" s="218"/>
      <c r="X68" s="218"/>
      <c r="Z68" s="210"/>
      <c r="AA68" s="210"/>
      <c r="AB68" s="210"/>
      <c r="AC68" s="210"/>
      <c r="AD68" s="210"/>
      <c r="AE68" s="210"/>
      <c r="AF68" s="210"/>
    </row>
    <row r="69" spans="2:32" ht="17" customHeight="1" x14ac:dyDescent="0.3">
      <c r="B69" s="19"/>
      <c r="C69" s="19"/>
      <c r="D69" s="19"/>
      <c r="E69" s="19"/>
      <c r="F69" s="19"/>
      <c r="G69" s="19"/>
      <c r="H69" s="19"/>
      <c r="I69" s="210"/>
      <c r="J69" s="19"/>
      <c r="K69" s="19"/>
      <c r="L69" s="19"/>
      <c r="M69" s="19"/>
      <c r="N69" s="19"/>
      <c r="O69" s="19"/>
      <c r="P69" s="19"/>
      <c r="Q69" s="210"/>
      <c r="R69" s="19"/>
      <c r="S69" s="19"/>
      <c r="T69" s="19"/>
      <c r="U69" s="19"/>
      <c r="V69" s="19"/>
      <c r="W69" s="19"/>
      <c r="X69" s="19"/>
      <c r="Z69" s="19"/>
      <c r="AA69" s="19"/>
      <c r="AB69" s="19"/>
      <c r="AC69" s="19"/>
      <c r="AD69" s="19"/>
      <c r="AE69" s="19"/>
      <c r="AF69" s="19"/>
    </row>
    <row r="70" spans="2:32" ht="17" customHeight="1" x14ac:dyDescent="0.3">
      <c r="B70" s="19"/>
      <c r="C70" s="19"/>
      <c r="D70" s="19"/>
      <c r="E70" s="19"/>
      <c r="F70" s="19"/>
      <c r="G70" s="19"/>
      <c r="H70" s="19"/>
      <c r="I70" s="210"/>
      <c r="J70" s="19"/>
      <c r="K70" s="19"/>
      <c r="L70" s="19"/>
      <c r="M70" s="19"/>
      <c r="N70" s="19"/>
      <c r="O70" s="19"/>
      <c r="P70" s="19"/>
      <c r="Q70" s="210"/>
      <c r="R70" s="19"/>
      <c r="S70" s="19"/>
      <c r="T70" s="19"/>
      <c r="U70" s="19"/>
      <c r="V70" s="19"/>
      <c r="W70" s="19"/>
      <c r="X70" s="19"/>
      <c r="Z70" s="19"/>
      <c r="AA70" s="19"/>
      <c r="AB70" s="19"/>
      <c r="AC70" s="19"/>
      <c r="AD70" s="19"/>
      <c r="AE70" s="19"/>
      <c r="AF70" s="19"/>
    </row>
    <row r="71" spans="2:32" ht="17" customHeight="1" x14ac:dyDescent="0.3">
      <c r="B71" s="19"/>
      <c r="C71" s="19"/>
      <c r="D71" s="19"/>
      <c r="E71" s="19"/>
      <c r="F71" s="19"/>
      <c r="G71" s="19"/>
      <c r="H71" s="19"/>
      <c r="I71" s="210"/>
      <c r="J71" s="19"/>
      <c r="K71" s="19"/>
      <c r="L71" s="19"/>
      <c r="M71" s="19"/>
      <c r="N71" s="19"/>
      <c r="O71" s="19"/>
      <c r="P71" s="19"/>
      <c r="Q71" s="210"/>
      <c r="R71" s="19"/>
      <c r="S71" s="19"/>
      <c r="T71" s="19"/>
      <c r="U71" s="19"/>
      <c r="V71" s="19"/>
      <c r="W71" s="19"/>
      <c r="X71" s="19"/>
      <c r="Z71" s="19"/>
      <c r="AA71" s="19"/>
      <c r="AB71" s="19"/>
      <c r="AC71" s="19"/>
      <c r="AD71" s="19"/>
      <c r="AE71" s="19"/>
      <c r="AF71" s="19"/>
    </row>
    <row r="72" spans="2:32" ht="17" customHeight="1" x14ac:dyDescent="0.3">
      <c r="B72" s="19"/>
      <c r="C72" s="19"/>
      <c r="D72" s="19"/>
      <c r="E72" s="19"/>
      <c r="F72" s="19"/>
      <c r="G72" s="19"/>
      <c r="H72" s="19"/>
      <c r="I72" s="210"/>
      <c r="J72" s="19"/>
      <c r="K72" s="19"/>
      <c r="L72" s="19"/>
      <c r="M72" s="19"/>
      <c r="N72" s="19"/>
      <c r="O72" s="19"/>
      <c r="P72" s="19"/>
      <c r="Q72" s="210"/>
      <c r="R72" s="19"/>
      <c r="S72" s="19"/>
      <c r="T72" s="19"/>
      <c r="U72" s="19"/>
      <c r="V72" s="19"/>
      <c r="W72" s="19"/>
      <c r="X72" s="19"/>
      <c r="Z72" s="19"/>
      <c r="AA72" s="19"/>
      <c r="AB72" s="19"/>
      <c r="AC72" s="19"/>
      <c r="AD72" s="19"/>
      <c r="AE72" s="19"/>
      <c r="AF72" s="19"/>
    </row>
    <row r="73" spans="2:32" ht="17" customHeight="1" x14ac:dyDescent="0.3">
      <c r="B73" s="19"/>
      <c r="C73" s="19"/>
      <c r="D73" s="19"/>
      <c r="E73" s="19"/>
      <c r="F73" s="19"/>
      <c r="G73" s="19"/>
      <c r="H73" s="19"/>
      <c r="I73" s="210"/>
      <c r="J73" s="19"/>
      <c r="K73" s="19"/>
      <c r="L73" s="19"/>
      <c r="M73" s="19"/>
      <c r="N73" s="19"/>
      <c r="O73" s="19"/>
      <c r="P73" s="19"/>
      <c r="Q73" s="210"/>
      <c r="R73" s="19"/>
      <c r="S73" s="19"/>
      <c r="T73" s="19"/>
      <c r="U73" s="19"/>
      <c r="V73" s="19"/>
      <c r="W73" s="19"/>
      <c r="X73" s="19"/>
      <c r="Z73" s="19"/>
      <c r="AA73" s="19"/>
      <c r="AB73" s="19"/>
      <c r="AC73" s="19"/>
      <c r="AD73" s="19"/>
      <c r="AE73" s="19"/>
      <c r="AF73" s="19"/>
    </row>
    <row r="74" spans="2:32" ht="17" customHeight="1" x14ac:dyDescent="0.3">
      <c r="B74" s="19"/>
      <c r="C74" s="19"/>
      <c r="D74" s="19"/>
      <c r="E74" s="19"/>
      <c r="F74" s="19"/>
      <c r="G74" s="19"/>
      <c r="H74" s="19"/>
      <c r="I74" s="210"/>
      <c r="J74" s="19"/>
      <c r="K74" s="19"/>
      <c r="L74" s="19"/>
      <c r="M74" s="19"/>
      <c r="N74" s="19"/>
      <c r="O74" s="19"/>
      <c r="P74" s="19"/>
      <c r="Q74" s="210"/>
      <c r="R74" s="19"/>
      <c r="S74" s="19"/>
      <c r="T74" s="19"/>
      <c r="U74" s="19"/>
      <c r="V74" s="19"/>
      <c r="W74" s="219"/>
      <c r="X74" s="219"/>
      <c r="Z74" s="19"/>
      <c r="AA74" s="19"/>
      <c r="AB74" s="19"/>
      <c r="AC74" s="19"/>
      <c r="AD74" s="19"/>
      <c r="AE74" s="19"/>
      <c r="AF74" s="19"/>
    </row>
    <row r="75" spans="2:32" ht="17" customHeight="1" x14ac:dyDescent="0.3"/>
    <row r="76" spans="2:32" ht="17" customHeight="1" x14ac:dyDescent="0.3"/>
    <row r="77" spans="2:32" ht="17" customHeight="1" x14ac:dyDescent="0.3"/>
    <row r="78" spans="2:32" ht="17" customHeight="1" x14ac:dyDescent="0.3"/>
    <row r="79" spans="2:32" ht="17" customHeight="1" x14ac:dyDescent="0.3"/>
    <row r="80" spans="2:32" ht="17" customHeight="1" x14ac:dyDescent="0.3"/>
    <row r="81" ht="17" customHeight="1" x14ac:dyDescent="0.3"/>
    <row r="82" ht="17" customHeight="1" x14ac:dyDescent="0.3"/>
    <row r="83" ht="17" customHeight="1" x14ac:dyDescent="0.3"/>
    <row r="84" ht="17" customHeight="1" x14ac:dyDescent="0.3"/>
    <row r="85" ht="17" customHeight="1" x14ac:dyDescent="0.3"/>
    <row r="86" ht="17" customHeight="1" x14ac:dyDescent="0.3"/>
    <row r="87" ht="17" customHeight="1" x14ac:dyDescent="0.3"/>
    <row r="88" ht="17" customHeight="1" x14ac:dyDescent="0.3"/>
    <row r="89" ht="17" customHeight="1" x14ac:dyDescent="0.3"/>
    <row r="90" ht="17" customHeight="1" x14ac:dyDescent="0.3"/>
    <row r="91" ht="17" customHeight="1" x14ac:dyDescent="0.3"/>
    <row r="92" ht="17" customHeight="1" x14ac:dyDescent="0.3"/>
    <row r="93" ht="17" customHeight="1" x14ac:dyDescent="0.3"/>
    <row r="94" ht="17" customHeight="1" x14ac:dyDescent="0.3"/>
    <row r="95" ht="17" customHeight="1" x14ac:dyDescent="0.3"/>
    <row r="96" ht="17" customHeight="1" x14ac:dyDescent="0.3"/>
    <row r="97" ht="17" customHeight="1" x14ac:dyDescent="0.3"/>
    <row r="98" ht="17" customHeight="1" x14ac:dyDescent="0.3"/>
    <row r="99" ht="17" customHeight="1" x14ac:dyDescent="0.3"/>
    <row r="100" ht="17" customHeight="1" x14ac:dyDescent="0.3"/>
    <row r="101" ht="17" customHeight="1" x14ac:dyDescent="0.3"/>
    <row r="102" ht="17" customHeight="1" x14ac:dyDescent="0.3"/>
    <row r="103" ht="17" customHeight="1" x14ac:dyDescent="0.3"/>
    <row r="104" ht="17" customHeight="1" x14ac:dyDescent="0.3"/>
    <row r="105" ht="17" customHeight="1" x14ac:dyDescent="0.3"/>
    <row r="106" ht="17" customHeight="1" x14ac:dyDescent="0.3"/>
    <row r="107" ht="17" customHeight="1" x14ac:dyDescent="0.3"/>
    <row r="108" ht="17" customHeight="1" x14ac:dyDescent="0.3"/>
    <row r="109" ht="17" customHeight="1" x14ac:dyDescent="0.3"/>
    <row r="110" ht="17" customHeight="1" x14ac:dyDescent="0.3"/>
    <row r="111" ht="17" customHeight="1" x14ac:dyDescent="0.3"/>
    <row r="112" ht="17" customHeight="1" x14ac:dyDescent="0.3"/>
    <row r="113" ht="17" customHeight="1" x14ac:dyDescent="0.3"/>
    <row r="114" ht="17" customHeight="1" x14ac:dyDescent="0.3"/>
    <row r="115" ht="17" customHeight="1" x14ac:dyDescent="0.3"/>
    <row r="116" ht="17" customHeight="1" x14ac:dyDescent="0.3"/>
    <row r="117" ht="17" customHeight="1" x14ac:dyDescent="0.3"/>
    <row r="118" ht="17" customHeight="1" x14ac:dyDescent="0.3"/>
    <row r="119" ht="17" customHeight="1" x14ac:dyDescent="0.3"/>
    <row r="120" ht="17" customHeight="1" x14ac:dyDescent="0.3"/>
    <row r="121" ht="17" customHeight="1" x14ac:dyDescent="0.3"/>
    <row r="122" ht="17" customHeight="1" x14ac:dyDescent="0.3"/>
    <row r="123" ht="17" customHeight="1" x14ac:dyDescent="0.3"/>
    <row r="124" ht="17" customHeight="1" x14ac:dyDescent="0.3"/>
    <row r="125" ht="17" customHeight="1" x14ac:dyDescent="0.3"/>
    <row r="126" ht="17" customHeight="1" x14ac:dyDescent="0.3"/>
    <row r="127" ht="17" customHeight="1" x14ac:dyDescent="0.3"/>
    <row r="128" ht="17" customHeight="1" x14ac:dyDescent="0.3"/>
    <row r="129" ht="17" customHeight="1" x14ac:dyDescent="0.3"/>
    <row r="130" ht="17" customHeight="1" x14ac:dyDescent="0.3"/>
    <row r="131" ht="17" customHeight="1" x14ac:dyDescent="0.3"/>
    <row r="132" ht="17" customHeight="1" x14ac:dyDescent="0.3"/>
    <row r="133" ht="17" customHeight="1" x14ac:dyDescent="0.3"/>
    <row r="134" ht="17" customHeight="1" x14ac:dyDescent="0.3"/>
    <row r="135" ht="17" customHeight="1" x14ac:dyDescent="0.3"/>
    <row r="136" ht="17" customHeight="1" x14ac:dyDescent="0.3"/>
    <row r="137" ht="17" customHeight="1" x14ac:dyDescent="0.3"/>
    <row r="138" ht="17" customHeight="1" x14ac:dyDescent="0.3"/>
    <row r="139" ht="17" customHeight="1" x14ac:dyDescent="0.3"/>
    <row r="140" ht="17" customHeight="1" x14ac:dyDescent="0.3"/>
    <row r="141" ht="17" customHeight="1" x14ac:dyDescent="0.3"/>
    <row r="142" ht="17" customHeight="1" x14ac:dyDescent="0.3"/>
    <row r="143" ht="17" customHeight="1" x14ac:dyDescent="0.3"/>
    <row r="144" ht="17" customHeight="1" x14ac:dyDescent="0.3"/>
    <row r="145" ht="17" customHeight="1" x14ac:dyDescent="0.3"/>
    <row r="146" ht="17" customHeight="1" x14ac:dyDescent="0.3"/>
    <row r="147" ht="17" customHeight="1" x14ac:dyDescent="0.3"/>
    <row r="148" ht="17" customHeight="1" x14ac:dyDescent="0.3"/>
    <row r="149" ht="17" customHeight="1" x14ac:dyDescent="0.3"/>
    <row r="150" ht="17" customHeight="1" x14ac:dyDescent="0.3"/>
    <row r="151" ht="17" customHeight="1" x14ac:dyDescent="0.3"/>
    <row r="152" ht="17" customHeight="1" x14ac:dyDescent="0.3"/>
    <row r="153" ht="17" customHeight="1" x14ac:dyDescent="0.3"/>
    <row r="154" ht="17" customHeight="1" x14ac:dyDescent="0.3"/>
    <row r="155" ht="17" customHeight="1" x14ac:dyDescent="0.3"/>
    <row r="156" ht="17" customHeight="1" x14ac:dyDescent="0.3"/>
    <row r="157" ht="17" customHeight="1" x14ac:dyDescent="0.3"/>
    <row r="158" ht="17" customHeight="1" x14ac:dyDescent="0.3"/>
    <row r="159" ht="17" customHeight="1" x14ac:dyDescent="0.3"/>
    <row r="160" ht="17" customHeight="1" x14ac:dyDescent="0.3"/>
    <row r="161" ht="17" customHeight="1" x14ac:dyDescent="0.3"/>
    <row r="162" ht="17" customHeight="1" x14ac:dyDescent="0.3"/>
    <row r="163" ht="17" customHeight="1" x14ac:dyDescent="0.3"/>
    <row r="164" ht="17" customHeight="1" x14ac:dyDescent="0.3"/>
    <row r="165" ht="17" customHeight="1" x14ac:dyDescent="0.3"/>
    <row r="166" ht="17" customHeight="1" x14ac:dyDescent="0.3"/>
    <row r="167" ht="17" customHeight="1" x14ac:dyDescent="0.3"/>
    <row r="168" ht="17" customHeight="1" x14ac:dyDescent="0.3"/>
    <row r="169" ht="17" customHeight="1" x14ac:dyDescent="0.3"/>
    <row r="170" ht="17" customHeight="1" x14ac:dyDescent="0.3"/>
    <row r="171" ht="17" customHeight="1" x14ac:dyDescent="0.3"/>
    <row r="172" ht="17" customHeight="1" x14ac:dyDescent="0.3"/>
    <row r="173" ht="17" customHeight="1" x14ac:dyDescent="0.3"/>
    <row r="174" ht="17" customHeight="1" x14ac:dyDescent="0.3"/>
    <row r="175" ht="17" customHeight="1" x14ac:dyDescent="0.3"/>
    <row r="176" ht="17" customHeight="1" x14ac:dyDescent="0.3"/>
    <row r="177" ht="17" customHeight="1" x14ac:dyDescent="0.3"/>
    <row r="178" ht="17" customHeight="1" x14ac:dyDescent="0.3"/>
    <row r="179" ht="17" customHeight="1" x14ac:dyDescent="0.3"/>
    <row r="180" ht="17" customHeight="1" x14ac:dyDescent="0.3"/>
    <row r="181" ht="17" customHeight="1" x14ac:dyDescent="0.3"/>
    <row r="182" ht="17" customHeight="1" x14ac:dyDescent="0.3"/>
    <row r="183" ht="17" customHeight="1" x14ac:dyDescent="0.3"/>
    <row r="184" ht="17" customHeight="1" x14ac:dyDescent="0.3"/>
    <row r="185" ht="17" customHeight="1" x14ac:dyDescent="0.3"/>
    <row r="186" ht="17" customHeight="1" x14ac:dyDescent="0.3"/>
    <row r="187" ht="17" customHeight="1" x14ac:dyDescent="0.3"/>
    <row r="188" ht="17" customHeight="1" x14ac:dyDescent="0.3"/>
    <row r="189" ht="17" customHeight="1" x14ac:dyDescent="0.3"/>
    <row r="190" ht="17" customHeight="1" x14ac:dyDescent="0.3"/>
    <row r="191" ht="17" customHeight="1" x14ac:dyDescent="0.3"/>
    <row r="192" ht="17" customHeight="1" x14ac:dyDescent="0.3"/>
    <row r="193" ht="17" customHeight="1" x14ac:dyDescent="0.3"/>
    <row r="194" ht="17" customHeight="1" x14ac:dyDescent="0.3"/>
    <row r="195" ht="17" customHeight="1" x14ac:dyDescent="0.3"/>
    <row r="196" ht="17" customHeight="1" x14ac:dyDescent="0.3"/>
    <row r="197" ht="17" customHeight="1" x14ac:dyDescent="0.3"/>
    <row r="198" ht="17" customHeight="1" x14ac:dyDescent="0.3"/>
    <row r="199" ht="17" customHeight="1" x14ac:dyDescent="0.3"/>
    <row r="200" ht="17" customHeight="1" x14ac:dyDescent="0.3"/>
    <row r="201" ht="17" customHeight="1" x14ac:dyDescent="0.3"/>
    <row r="202" ht="17" customHeight="1" x14ac:dyDescent="0.3"/>
    <row r="203" ht="17" customHeight="1" x14ac:dyDescent="0.3"/>
    <row r="204" ht="17" customHeight="1" x14ac:dyDescent="0.3"/>
    <row r="205" ht="17" customHeight="1" x14ac:dyDescent="0.3"/>
    <row r="206" ht="17" customHeight="1" x14ac:dyDescent="0.3"/>
    <row r="207" ht="17" customHeight="1" x14ac:dyDescent="0.3"/>
    <row r="208" ht="17" customHeight="1" x14ac:dyDescent="0.3"/>
    <row r="209" ht="17" customHeight="1" x14ac:dyDescent="0.3"/>
    <row r="210" ht="17" customHeight="1" x14ac:dyDescent="0.3"/>
    <row r="211" ht="17" customHeight="1" x14ac:dyDescent="0.3"/>
    <row r="212" ht="17" customHeight="1" x14ac:dyDescent="0.3"/>
    <row r="213" ht="17" customHeight="1" x14ac:dyDescent="0.3"/>
    <row r="214" ht="17" customHeight="1" x14ac:dyDescent="0.3"/>
    <row r="215" ht="17" customHeight="1" x14ac:dyDescent="0.3"/>
    <row r="216" ht="17" customHeight="1" x14ac:dyDescent="0.3"/>
    <row r="217" ht="17" customHeight="1" x14ac:dyDescent="0.3"/>
    <row r="218" ht="17" customHeight="1" x14ac:dyDescent="0.3"/>
    <row r="219" ht="17" customHeight="1" x14ac:dyDescent="0.3"/>
    <row r="220" ht="17" customHeight="1" x14ac:dyDescent="0.3"/>
    <row r="221" ht="17" customHeight="1" x14ac:dyDescent="0.3"/>
    <row r="222" ht="17" customHeight="1" x14ac:dyDescent="0.3"/>
    <row r="223" ht="17" customHeight="1" x14ac:dyDescent="0.3"/>
    <row r="224" ht="17" customHeight="1" x14ac:dyDescent="0.3"/>
    <row r="225" ht="17" customHeight="1" x14ac:dyDescent="0.3"/>
    <row r="226" ht="17" customHeight="1" x14ac:dyDescent="0.3"/>
    <row r="227" ht="17" customHeight="1" x14ac:dyDescent="0.3"/>
    <row r="228" ht="17" customHeight="1" x14ac:dyDescent="0.3"/>
    <row r="229" ht="17" customHeight="1" x14ac:dyDescent="0.3"/>
    <row r="230" ht="17" customHeight="1" x14ac:dyDescent="0.3"/>
    <row r="231" ht="17" customHeight="1" x14ac:dyDescent="0.3"/>
    <row r="232" ht="17" customHeight="1" x14ac:dyDescent="0.3"/>
    <row r="233" ht="17" customHeight="1" x14ac:dyDescent="0.3"/>
    <row r="234" ht="17" customHeight="1" x14ac:dyDescent="0.3"/>
    <row r="235" ht="17" customHeight="1" x14ac:dyDescent="0.3"/>
    <row r="236" ht="17" customHeight="1" x14ac:dyDescent="0.3"/>
    <row r="237" ht="17" customHeight="1" x14ac:dyDescent="0.3"/>
    <row r="238" ht="17" customHeight="1" x14ac:dyDescent="0.3"/>
    <row r="239" ht="17" customHeight="1" x14ac:dyDescent="0.3"/>
    <row r="240" ht="17" customHeight="1" x14ac:dyDescent="0.3"/>
    <row r="241" ht="17" customHeight="1" x14ac:dyDescent="0.3"/>
    <row r="242" ht="17" customHeight="1" x14ac:dyDescent="0.3"/>
    <row r="243" ht="17" customHeight="1" x14ac:dyDescent="0.3"/>
    <row r="244" ht="17" customHeight="1" x14ac:dyDescent="0.3"/>
    <row r="245" ht="17" customHeight="1" x14ac:dyDescent="0.3"/>
    <row r="246" ht="17" customHeight="1" x14ac:dyDescent="0.3"/>
    <row r="247" ht="17" customHeight="1" x14ac:dyDescent="0.3"/>
    <row r="248" ht="17" customHeight="1" x14ac:dyDescent="0.3"/>
    <row r="249" ht="17" customHeight="1" x14ac:dyDescent="0.3"/>
    <row r="250" ht="17" customHeight="1" x14ac:dyDescent="0.3"/>
    <row r="251" ht="17" customHeight="1" x14ac:dyDescent="0.3"/>
    <row r="252" ht="17" customHeight="1" x14ac:dyDescent="0.3"/>
    <row r="253" ht="17" customHeight="1" x14ac:dyDescent="0.3"/>
    <row r="254" ht="17" customHeight="1" x14ac:dyDescent="0.3"/>
    <row r="255" ht="17" customHeight="1" x14ac:dyDescent="0.3"/>
    <row r="256" ht="17" customHeight="1" x14ac:dyDescent="0.3"/>
    <row r="257" ht="17" customHeight="1" x14ac:dyDescent="0.3"/>
    <row r="258" ht="17" customHeight="1" x14ac:dyDescent="0.3"/>
    <row r="259" ht="17" customHeight="1" x14ac:dyDescent="0.3"/>
    <row r="260" ht="17" customHeight="1" x14ac:dyDescent="0.3"/>
    <row r="261" ht="17" customHeight="1" x14ac:dyDescent="0.3"/>
  </sheetData>
  <sheetProtection formatCells="0" formatColumns="0" formatRows="0" insertColumns="0" insertRows="0" deleteColumns="0" deleteRows="0" sort="0" autoFilter="0" pivotTables="0"/>
  <mergeCells count="30">
    <mergeCell ref="B67:H67"/>
    <mergeCell ref="J67:P67"/>
    <mergeCell ref="R67:X67"/>
    <mergeCell ref="Z67:AF67"/>
    <mergeCell ref="B49:H49"/>
    <mergeCell ref="J49:P49"/>
    <mergeCell ref="R49:X49"/>
    <mergeCell ref="Z49:AF49"/>
    <mergeCell ref="B58:H58"/>
    <mergeCell ref="J58:P58"/>
    <mergeCell ref="R58:X58"/>
    <mergeCell ref="Z58:AF58"/>
    <mergeCell ref="AL27:AR27"/>
    <mergeCell ref="B23:H23"/>
    <mergeCell ref="J23:P23"/>
    <mergeCell ref="R23:X23"/>
    <mergeCell ref="Z23:AF23"/>
    <mergeCell ref="Z11:AF11"/>
    <mergeCell ref="B2:AF9"/>
    <mergeCell ref="Z33:AF33"/>
    <mergeCell ref="T43:V43"/>
    <mergeCell ref="AB43:AD43"/>
    <mergeCell ref="D43:F43"/>
    <mergeCell ref="L43:N43"/>
    <mergeCell ref="R33:X33"/>
    <mergeCell ref="J33:P33"/>
    <mergeCell ref="B33:H33"/>
    <mergeCell ref="J11:P11"/>
    <mergeCell ref="B11:H11"/>
    <mergeCell ref="R11:X11"/>
  </mergeCells>
  <phoneticPr fontId="1" type="noConversion"/>
  <conditionalFormatting sqref="B13">
    <cfRule type="expression" dxfId="221" priority="217" stopIfTrue="1">
      <formula>MATCH(DATE($O$21,$P$21,B13),Courses,0)</formula>
    </cfRule>
    <cfRule type="expression" dxfId="220" priority="219" stopIfTrue="1">
      <formula>MATCH(DATE($O$21,$P$21,B13),Holiday,0)</formula>
    </cfRule>
    <cfRule type="expression" dxfId="219" priority="218" stopIfTrue="1">
      <formula>MATCH(DATE($O$21,$P$21,B13),Event,0)</formula>
    </cfRule>
  </conditionalFormatting>
  <conditionalFormatting sqref="B18:B22 B56">
    <cfRule type="expression" dxfId="218" priority="961" stopIfTrue="1">
      <formula>MATCH(DATE($G$21,$H$21,B18),Courses,0)</formula>
    </cfRule>
    <cfRule type="expression" dxfId="217" priority="963" stopIfTrue="1">
      <formula>MATCH(DATE($G$21,$H$21,B18),Holiday,0)</formula>
    </cfRule>
    <cfRule type="expression" dxfId="216" priority="962" stopIfTrue="1">
      <formula>MATCH(DATE($G$21,$H$21,B18),Event,0)</formula>
    </cfRule>
  </conditionalFormatting>
  <conditionalFormatting sqref="B31">
    <cfRule type="expression" dxfId="215" priority="679" stopIfTrue="1">
      <formula>MATCH(DATE($W$31,$X$31,B31),Courses,0)</formula>
    </cfRule>
    <cfRule type="expression" dxfId="214" priority="681" stopIfTrue="1">
      <formula>MATCH(DATE($W$31,$X$31,B31),Holiday,0)</formula>
    </cfRule>
    <cfRule type="expression" dxfId="213" priority="680" stopIfTrue="1">
      <formula>MATCH(DATE($W$31,$X$31,B31),Event,0)</formula>
    </cfRule>
  </conditionalFormatting>
  <conditionalFormatting sqref="B36:B39">
    <cfRule type="expression" dxfId="212" priority="173" stopIfTrue="1">
      <formula>MATCH(DATE($G$41,$H$41,B36),Event,0)</formula>
    </cfRule>
    <cfRule type="expression" dxfId="211" priority="172" stopIfTrue="1">
      <formula>MATCH(DATE($G$41,$H$41,B36),Courses,0)</formula>
    </cfRule>
    <cfRule type="expression" dxfId="210" priority="174" stopIfTrue="1">
      <formula>MATCH(DATE($G$41,$H$41,B36),Holiday,0)</formula>
    </cfRule>
  </conditionalFormatting>
  <conditionalFormatting sqref="B70 H70 B71:H73">
    <cfRule type="expression" dxfId="209" priority="938" stopIfTrue="1">
      <formula>MATCH(DATE($G$41,$H$41,B70),Event,0)</formula>
    </cfRule>
    <cfRule type="expression" dxfId="208" priority="937" stopIfTrue="1">
      <formula>MATCH(DATE($G$41,$H$41,B70),Courses,0)</formula>
    </cfRule>
    <cfRule type="expression" dxfId="207" priority="939" stopIfTrue="1">
      <formula>MATCH(DATE($G$41,$H$41,B70),Holiday,0)</formula>
    </cfRule>
  </conditionalFormatting>
  <conditionalFormatting sqref="B25:G25 B27:B30 B60:H63 B64 H64 B65:C65">
    <cfRule type="expression" dxfId="206" priority="952" stopIfTrue="1">
      <formula>MATCH(DATE($G$31,$H$31,B25),Courses,0)</formula>
    </cfRule>
    <cfRule type="expression" dxfId="205" priority="953" stopIfTrue="1">
      <formula>MATCH(DATE($G$31,$H$31,B25),Event,0)</formula>
    </cfRule>
    <cfRule type="expression" dxfId="204" priority="954" stopIfTrue="1">
      <formula>MATCH(DATE($G$31,$H$31,B25),Holiday,0)</formula>
    </cfRule>
  </conditionalFormatting>
  <conditionalFormatting sqref="B26:G26">
    <cfRule type="expression" dxfId="203" priority="809" stopIfTrue="1">
      <formula>MATCH(DATE($O$21,$P$21,B26),Event,0)</formula>
    </cfRule>
    <cfRule type="expression" dxfId="202" priority="810" stopIfTrue="1">
      <formula>MATCH(DATE($O$21,$P$21,B26),Holiday,0)</formula>
    </cfRule>
    <cfRule type="expression" dxfId="201" priority="808" stopIfTrue="1">
      <formula>MATCH(DATE($O$21,$P$21,B26),Courses,0)</formula>
    </cfRule>
  </conditionalFormatting>
  <conditionalFormatting sqref="C31">
    <cfRule type="expression" dxfId="200" priority="678" stopIfTrue="1">
      <formula>MATCH(DATE($W$31,$X$31,C31),Holiday,0)</formula>
    </cfRule>
    <cfRule type="expression" dxfId="199" priority="677" stopIfTrue="1">
      <formula>MATCH(DATE($W$31,$X$31,C31),Event,0)</formula>
    </cfRule>
    <cfRule type="expression" dxfId="198" priority="676" stopIfTrue="1">
      <formula>MATCH(DATE($W$31,$X$31,C31),Courses,0)</formula>
    </cfRule>
  </conditionalFormatting>
  <conditionalFormatting sqref="C40:D40">
    <cfRule type="expression" dxfId="197" priority="138" stopIfTrue="1">
      <formula>MATCH(DATE($O$30,$P$31,C40),Holiday,0)</formula>
    </cfRule>
    <cfRule type="expression" dxfId="196" priority="137" stopIfTrue="1">
      <formula>MATCH(DATE($O$30,$P$31,C40),Event,0)</formula>
    </cfRule>
    <cfRule type="expression" dxfId="195" priority="136" stopIfTrue="1">
      <formula>MATCH(DATE($O$30,$P$31,C40),Courses,0)</formula>
    </cfRule>
  </conditionalFormatting>
  <conditionalFormatting sqref="C21:F21">
    <cfRule type="expression" dxfId="194" priority="222" stopIfTrue="1">
      <formula>MATCH(DATE($G$21,$H$21,C21),Holiday,0)</formula>
    </cfRule>
    <cfRule type="expression" dxfId="193" priority="220" stopIfTrue="1">
      <formula>MATCH(DATE($G$21,$H$21,C21),Courses,0)</formula>
    </cfRule>
    <cfRule type="expression" dxfId="192" priority="221" stopIfTrue="1">
      <formula>MATCH(DATE($G$21,$H$21,C21),Event,0)</formula>
    </cfRule>
  </conditionalFormatting>
  <conditionalFormatting sqref="C13:G20">
    <cfRule type="expression" dxfId="191" priority="78" stopIfTrue="1">
      <formula>MATCH(DATE($G$21,$H$21,C13),Holiday,0)</formula>
    </cfRule>
    <cfRule type="expression" dxfId="190" priority="77" stopIfTrue="1">
      <formula>MATCH(DATE($G$21,$H$21,C13),Event,0)</formula>
    </cfRule>
    <cfRule type="expression" dxfId="189" priority="76" stopIfTrue="1">
      <formula>MATCH(DATE($G$21,$H$21,C13),Courses,0)</formula>
    </cfRule>
  </conditionalFormatting>
  <conditionalFormatting sqref="C27:G28">
    <cfRule type="expression" dxfId="188" priority="106" stopIfTrue="1">
      <formula>MATCH(DATE($O$30,$P$31,C27),Courses,0)</formula>
    </cfRule>
    <cfRule type="expression" dxfId="187" priority="107" stopIfTrue="1">
      <formula>MATCH(DATE($O$30,$P$31,C27),Event,0)</formula>
    </cfRule>
    <cfRule type="expression" dxfId="186" priority="108" stopIfTrue="1">
      <formula>MATCH(DATE($O$30,$P$31,C27),Holiday,0)</formula>
    </cfRule>
  </conditionalFormatting>
  <conditionalFormatting sqref="C29:G30">
    <cfRule type="expression" dxfId="185" priority="71" stopIfTrue="1">
      <formula>MATCH(DATE($AE$21,$AF$21,C29),Event,0)</formula>
    </cfRule>
    <cfRule type="expression" dxfId="184" priority="70" stopIfTrue="1">
      <formula>MATCH(DATE($AE$21,$AF$21,C29),Courses,0)</formula>
    </cfRule>
    <cfRule type="expression" dxfId="183" priority="72" stopIfTrue="1">
      <formula>MATCH(DATE($AE$21,$AF$21,C29),Holiday,0)</formula>
    </cfRule>
  </conditionalFormatting>
  <conditionalFormatting sqref="C36:G38">
    <cfRule type="expression" dxfId="182" priority="28" stopIfTrue="1">
      <formula>MATCH(DATE($G$41,$H$41,C36),Courses,0)</formula>
    </cfRule>
    <cfRule type="expression" dxfId="181" priority="29" stopIfTrue="1">
      <formula>MATCH(DATE($G$41,$H$41,C36),Event,0)</formula>
    </cfRule>
    <cfRule type="expression" dxfId="180" priority="30" stopIfTrue="1">
      <formula>MATCH(DATE($G$41,$H$41,C36),Holiday,0)</formula>
    </cfRule>
  </conditionalFormatting>
  <conditionalFormatting sqref="C39:G39">
    <cfRule type="expression" dxfId="179" priority="34" stopIfTrue="1">
      <formula>MATCH(DATE($G$31,$H$31,C39),Courses,0)</formula>
    </cfRule>
    <cfRule type="expression" dxfId="178" priority="35" stopIfTrue="1">
      <formula>MATCH(DATE($G$31,$H$31,C39),Event,0)</formula>
    </cfRule>
    <cfRule type="expression" dxfId="177" priority="36" stopIfTrue="1">
      <formula>MATCH(DATE($G$31,$H$31,C39),Holiday,0)</formula>
    </cfRule>
  </conditionalFormatting>
  <conditionalFormatting sqref="C70:G70">
    <cfRule type="expression" dxfId="176" priority="922" stopIfTrue="1">
      <formula>MATCH(DATE($AE$31,$AF$31,C70),Courses,0)</formula>
    </cfRule>
    <cfRule type="expression" dxfId="175" priority="923" stopIfTrue="1">
      <formula>MATCH(DATE($AE$31,$AF$31,C70),Event,0)</formula>
    </cfRule>
    <cfRule type="expression" dxfId="174" priority="924" stopIfTrue="1">
      <formula>MATCH(DATE($AE$31,$AF$31,C70),Holiday,0)</formula>
    </cfRule>
  </conditionalFormatting>
  <conditionalFormatting sqref="D31">
    <cfRule type="expression" dxfId="173" priority="675" stopIfTrue="1">
      <formula>MATCH(DATE($W$31,$X$31,D31),Holiday,0)</formula>
    </cfRule>
    <cfRule type="expression" dxfId="172" priority="673" stopIfTrue="1">
      <formula>MATCH(DATE($W$31,$X$31,D31),Courses,0)</formula>
    </cfRule>
    <cfRule type="expression" dxfId="171" priority="674" stopIfTrue="1">
      <formula>MATCH(DATE($W$31,$X$31,D31),Event,0)</formula>
    </cfRule>
  </conditionalFormatting>
  <conditionalFormatting sqref="D43">
    <cfRule type="expression" dxfId="170" priority="850" stopIfTrue="1">
      <formula>MATCH(DATE($AE$31,$AF$31,D43),Courses,0)</formula>
    </cfRule>
    <cfRule type="expression" dxfId="169" priority="852" stopIfTrue="1">
      <formula>MATCH(DATE($AE$31,$AF$31,D43),Holiday,0)</formula>
    </cfRule>
    <cfRule type="expression" dxfId="168" priority="851" stopIfTrue="1">
      <formula>MATCH(DATE($AE$31,$AF$31,D43),Event,0)</formula>
    </cfRule>
  </conditionalFormatting>
  <conditionalFormatting sqref="E31:F31">
    <cfRule type="expression" dxfId="167" priority="670" stopIfTrue="1">
      <formula>MATCH(DATE($W$31,$X$31,E31),Courses,0)</formula>
    </cfRule>
    <cfRule type="expression" dxfId="166" priority="671" stopIfTrue="1">
      <formula>MATCH(DATE($W$31,$X$31,E31),Event,0)</formula>
    </cfRule>
    <cfRule type="expression" dxfId="165" priority="672" stopIfTrue="1">
      <formula>MATCH(DATE($W$31,$X$31,E31),Holiday,0)</formula>
    </cfRule>
  </conditionalFormatting>
  <conditionalFormatting sqref="H13:H17 B14:B17 B51:H55 C56:F56">
    <cfRule type="expression" dxfId="164" priority="968" stopIfTrue="1">
      <formula>MATCH(DATE($G$21,$H$21,B13),Event,0)</formula>
    </cfRule>
    <cfRule type="expression" dxfId="163" priority="967" stopIfTrue="1">
      <formula>MATCH(DATE($G$21,$H$21,B13),Courses,0)</formula>
    </cfRule>
    <cfRule type="expression" dxfId="162" priority="969" stopIfTrue="1">
      <formula>MATCH(DATE($G$21,$H$21,B13),Holiday,0)</formula>
    </cfRule>
  </conditionalFormatting>
  <conditionalFormatting sqref="H25">
    <cfRule type="expression" dxfId="161" priority="813" stopIfTrue="1">
      <formula>MATCH(DATE($O$21,$P$21,H25),Holiday,0)</formula>
    </cfRule>
    <cfRule type="expression" dxfId="160" priority="811" stopIfTrue="1">
      <formula>MATCH(DATE($O$21,$P$21,H25),Courses,0)</formula>
    </cfRule>
    <cfRule type="expression" dxfId="159" priority="812" stopIfTrue="1">
      <formula>MATCH(DATE($O$21,$P$21,H25),Event,0)</formula>
    </cfRule>
  </conditionalFormatting>
  <conditionalFormatting sqref="H26:H30">
    <cfRule type="expression" dxfId="158" priority="15" stopIfTrue="1">
      <formula>MATCH(DATE($G$31,$H$31,H26),Holiday,0)</formula>
    </cfRule>
    <cfRule type="expression" dxfId="157" priority="13" stopIfTrue="1">
      <formula>MATCH(DATE($G$31,$H$31,H26),Courses,0)</formula>
    </cfRule>
    <cfRule type="expression" dxfId="156" priority="14" stopIfTrue="1">
      <formula>MATCH(DATE($G$31,$H$31,H26),Event,0)</formula>
    </cfRule>
  </conditionalFormatting>
  <conditionalFormatting sqref="H36:H39">
    <cfRule type="expression" dxfId="155" priority="463" stopIfTrue="1">
      <formula>MATCH(DATE($G$41,$H$41,H36),Courses,0)</formula>
    </cfRule>
    <cfRule type="expression" dxfId="154" priority="464" stopIfTrue="1">
      <formula>MATCH(DATE($G$41,$H$41,H36),Event,0)</formula>
    </cfRule>
    <cfRule type="expression" dxfId="153" priority="465" stopIfTrue="1">
      <formula>MATCH(DATE($G$41,$H$41,H36),Holiday,0)</formula>
    </cfRule>
  </conditionalFormatting>
  <conditionalFormatting sqref="H18:I20">
    <cfRule type="expression" dxfId="152" priority="906" stopIfTrue="1">
      <formula>MATCH(DATE($G$21,$H$21,H18),Holiday,0)</formula>
    </cfRule>
    <cfRule type="expression" dxfId="151" priority="905" stopIfTrue="1">
      <formula>MATCH(DATE($G$21,$H$21,H18),Event,0)</formula>
    </cfRule>
    <cfRule type="expression" dxfId="150" priority="904" stopIfTrue="1">
      <formula>MATCH(DATE($G$21,$H$21,H18),Courses,0)</formula>
    </cfRule>
  </conditionalFormatting>
  <conditionalFormatting sqref="J17:J20">
    <cfRule type="expression" dxfId="149" priority="2" stopIfTrue="1">
      <formula>MATCH(DATE($O$21,$P$21,J17),Event,0)</formula>
    </cfRule>
    <cfRule type="expression" dxfId="148" priority="3" stopIfTrue="1">
      <formula>MATCH(DATE($O$21,$P$21,J17),Holiday,0)</formula>
    </cfRule>
    <cfRule type="expression" dxfId="147" priority="1" stopIfTrue="1">
      <formula>MATCH(DATE($O$21,$P$21,J17),Courses,0)</formula>
    </cfRule>
  </conditionalFormatting>
  <conditionalFormatting sqref="J29:J31 J60:P64 C64:G64 J65:K65">
    <cfRule type="expression" dxfId="146" priority="957" stopIfTrue="1">
      <formula>MATCH(DATE($O$30,$P$31,C29),Holiday,0)</formula>
    </cfRule>
    <cfRule type="expression" dxfId="145" priority="956" stopIfTrue="1">
      <formula>MATCH(DATE($O$30,$P$31,C29),Event,0)</formula>
    </cfRule>
    <cfRule type="expression" dxfId="144" priority="955" stopIfTrue="1">
      <formula>MATCH(DATE($O$30,$P$31,C29),Courses,0)</formula>
    </cfRule>
  </conditionalFormatting>
  <conditionalFormatting sqref="J69">
    <cfRule type="expression" dxfId="143" priority="920" stopIfTrue="1">
      <formula>MATCH(DATE($G$41,$H$41,J69),Event,0)</formula>
    </cfRule>
    <cfRule type="expression" dxfId="142" priority="919" stopIfTrue="1">
      <formula>MATCH(DATE($G$41,$H$41,J69),Courses,0)</formula>
    </cfRule>
    <cfRule type="expression" dxfId="141" priority="921" stopIfTrue="1">
      <formula>MATCH(DATE($G$41,$H$41,J69),Holiday,0)</formula>
    </cfRule>
  </conditionalFormatting>
  <conditionalFormatting sqref="J21:K21">
    <cfRule type="expression" dxfId="140" priority="819" stopIfTrue="1">
      <formula>MATCH(DATE($O$21,$P$21,J21),Holiday,0)</formula>
    </cfRule>
    <cfRule type="expression" dxfId="139" priority="818" stopIfTrue="1">
      <formula>MATCH(DATE($O$21,$P$21,J21),Event,0)</formula>
    </cfRule>
    <cfRule type="expression" dxfId="138" priority="817" stopIfTrue="1">
      <formula>MATCH(DATE($O$21,$P$21,J21),Courses,0)</formula>
    </cfRule>
  </conditionalFormatting>
  <conditionalFormatting sqref="J13:N13">
    <cfRule type="expression" dxfId="137" priority="915" stopIfTrue="1">
      <formula>MATCH(DATE($O$21,$P$21,J13),Holiday,0)</formula>
    </cfRule>
    <cfRule type="expression" dxfId="136" priority="914" stopIfTrue="1">
      <formula>MATCH(DATE($O$21,$P$21,J13),Event,0)</formula>
    </cfRule>
    <cfRule type="expression" dxfId="135" priority="913" stopIfTrue="1">
      <formula>MATCH(DATE($O$21,$P$21,J13),Courses,0)</formula>
    </cfRule>
  </conditionalFormatting>
  <conditionalFormatting sqref="J14:P16 P17:P19 J51:P55 J56:K56">
    <cfRule type="expression" dxfId="134" priority="971" stopIfTrue="1">
      <formula>MATCH(DATE($O$21,$P$21,J14),Event,0)</formula>
    </cfRule>
    <cfRule type="expression" dxfId="133" priority="970" stopIfTrue="1">
      <formula>MATCH(DATE($O$21,$P$21,J14),Courses,0)</formula>
    </cfRule>
    <cfRule type="expression" dxfId="132" priority="972" stopIfTrue="1">
      <formula>MATCH(DATE($O$21,$P$21,J14),Holiday,0)</formula>
    </cfRule>
  </conditionalFormatting>
  <conditionalFormatting sqref="J25:P28">
    <cfRule type="expression" dxfId="131" priority="39" stopIfTrue="1">
      <formula>MATCH(DATE($O$30,$P$31,J25),Holiday,0)</formula>
    </cfRule>
    <cfRule type="expression" dxfId="130" priority="37" stopIfTrue="1">
      <formula>MATCH(DATE($O$30,$P$31,J25),Courses,0)</formula>
    </cfRule>
    <cfRule type="expression" dxfId="129" priority="38" stopIfTrue="1">
      <formula>MATCH(DATE($O$30,$P$31,J25),Event,0)</formula>
    </cfRule>
  </conditionalFormatting>
  <conditionalFormatting sqref="K17 K18:O18">
    <cfRule type="expression" dxfId="128" priority="657" stopIfTrue="1">
      <formula>MATCH(DATE($G$21,$H$21,K17),Holiday,0)</formula>
    </cfRule>
    <cfRule type="expression" dxfId="127" priority="655" stopIfTrue="1">
      <formula>MATCH(DATE($G$21,$H$21,K17),Courses,0)</formula>
    </cfRule>
    <cfRule type="expression" dxfId="126" priority="656" stopIfTrue="1">
      <formula>MATCH(DATE($G$21,$H$21,K17),Event,0)</formula>
    </cfRule>
  </conditionalFormatting>
  <conditionalFormatting sqref="K31:L31">
    <cfRule type="expression" dxfId="125" priority="230" stopIfTrue="1">
      <formula>MATCH(DATE($O$30,$P$31,K31),Event,0)</formula>
    </cfRule>
    <cfRule type="expression" dxfId="124" priority="229" stopIfTrue="1">
      <formula>MATCH(DATE($O$30,$P$31,K31),Courses,0)</formula>
    </cfRule>
    <cfRule type="expression" dxfId="123" priority="231" stopIfTrue="1">
      <formula>MATCH(DATE($O$30,$P$31,K31),Holiday,0)</formula>
    </cfRule>
  </conditionalFormatting>
  <conditionalFormatting sqref="K19:O19">
    <cfRule type="expression" dxfId="122" priority="207" stopIfTrue="1">
      <formula>MATCH(DATE($O$21,$P$21,K19),Holiday,0)</formula>
    </cfRule>
    <cfRule type="expression" dxfId="121" priority="205" stopIfTrue="1">
      <formula>MATCH(DATE($O$21,$P$21,K19),Courses,0)</formula>
    </cfRule>
    <cfRule type="expression" dxfId="120" priority="206" stopIfTrue="1">
      <formula>MATCH(DATE($O$21,$P$21,K19),Event,0)</formula>
    </cfRule>
  </conditionalFormatting>
  <conditionalFormatting sqref="K20:P20">
    <cfRule type="expression" dxfId="119" priority="816" stopIfTrue="1">
      <formula>MATCH(DATE($O$21,$P$21,K20),Holiday,0)</formula>
    </cfRule>
    <cfRule type="expression" dxfId="118" priority="815" stopIfTrue="1">
      <formula>MATCH(DATE($O$21,$P$21,K20),Event,0)</formula>
    </cfRule>
    <cfRule type="expression" dxfId="117" priority="814" stopIfTrue="1">
      <formula>MATCH(DATE($O$21,$P$21,K20),Courses,0)</formula>
    </cfRule>
  </conditionalFormatting>
  <conditionalFormatting sqref="K29:P30">
    <cfRule type="expression" dxfId="116" priority="42" stopIfTrue="1">
      <formula>MATCH(DATE($O$30,$P$31,K29),Holiday,0)</formula>
    </cfRule>
    <cfRule type="expression" dxfId="115" priority="41" stopIfTrue="1">
      <formula>MATCH(DATE($O$30,$P$31,K29),Event,0)</formula>
    </cfRule>
    <cfRule type="expression" dxfId="114" priority="40" stopIfTrue="1">
      <formula>MATCH(DATE($O$30,$P$31,K29),Courses,0)</formula>
    </cfRule>
  </conditionalFormatting>
  <conditionalFormatting sqref="L17">
    <cfRule type="expression" dxfId="113" priority="4" stopIfTrue="1">
      <formula>MATCH(DATE($O$21,$P$21,L17),Courses,0)</formula>
    </cfRule>
    <cfRule type="expression" dxfId="112" priority="5" stopIfTrue="1">
      <formula>MATCH(DATE($O$21,$P$21,L17),Event,0)</formula>
    </cfRule>
    <cfRule type="expression" dxfId="111" priority="6" stopIfTrue="1">
      <formula>MATCH(DATE($O$21,$P$21,L17),Holiday,0)</formula>
    </cfRule>
  </conditionalFormatting>
  <conditionalFormatting sqref="L36:O36">
    <cfRule type="expression" dxfId="110" priority="187" stopIfTrue="1">
      <formula>MATCH(DATE($O$30,$P$31,L36),Courses,0)</formula>
    </cfRule>
    <cfRule type="expression" dxfId="109" priority="188" stopIfTrue="1">
      <formula>MATCH(DATE($O$30,$P$31,L36),Event,0)</formula>
    </cfRule>
    <cfRule type="expression" dxfId="108" priority="189" stopIfTrue="1">
      <formula>MATCH(DATE($O$30,$P$31,L36),Holiday,0)</formula>
    </cfRule>
  </conditionalFormatting>
  <conditionalFormatting sqref="M17:O17">
    <cfRule type="expression" dxfId="107" priority="263" stopIfTrue="1">
      <formula>MATCH(DATE($G$21,$H$21,M17),Event,0)</formula>
    </cfRule>
    <cfRule type="expression" dxfId="106" priority="264" stopIfTrue="1">
      <formula>MATCH(DATE($G$21,$H$21,M17),Holiday,0)</formula>
    </cfRule>
    <cfRule type="expression" dxfId="105" priority="262" stopIfTrue="1">
      <formula>MATCH(DATE($G$21,$H$21,M17),Courses,0)</formula>
    </cfRule>
  </conditionalFormatting>
  <conditionalFormatting sqref="P36 J37:P39 J40:O40 K69:P69 J70:P73 J74:K74">
    <cfRule type="expression" dxfId="104" priority="941" stopIfTrue="1">
      <formula>MATCH(DATE($O$41,$P$41,J36),Event,0)</formula>
    </cfRule>
    <cfRule type="expression" dxfId="103" priority="940" stopIfTrue="1">
      <formula>MATCH(DATE($O$41,$P$41,J36),Courses,0)</formula>
    </cfRule>
    <cfRule type="expression" dxfId="102" priority="942" stopIfTrue="1">
      <formula>MATCH(DATE($O$41,$P$41,J36),Holiday,0)</formula>
    </cfRule>
  </conditionalFormatting>
  <conditionalFormatting sqref="R14:R18 S18:U18 R51:X55 R56">
    <cfRule type="expression" dxfId="101" priority="960" stopIfTrue="1">
      <formula>MATCH(DATE($W$21,$X$21,R14),Holiday,0)</formula>
    </cfRule>
    <cfRule type="expression" dxfId="100" priority="959" stopIfTrue="1">
      <formula>MATCH(DATE($W$21,$X$21,R14),Event,0)</formula>
    </cfRule>
    <cfRule type="expression" dxfId="99" priority="958" stopIfTrue="1">
      <formula>MATCH(DATE($W$21,$X$21,R14),Courses,0)</formula>
    </cfRule>
  </conditionalFormatting>
  <conditionalFormatting sqref="R26:S27">
    <cfRule type="expression" dxfId="98" priority="54" stopIfTrue="1">
      <formula>MATCH(DATE($W$31,$X$31,R26),Holiday,0)</formula>
    </cfRule>
    <cfRule type="expression" dxfId="97" priority="52" stopIfTrue="1">
      <formula>MATCH(DATE($W$31,$X$31,R26),Courses,0)</formula>
    </cfRule>
    <cfRule type="expression" dxfId="96" priority="53" stopIfTrue="1">
      <formula>MATCH(DATE($W$31,$X$31,R26),Event,0)</formula>
    </cfRule>
  </conditionalFormatting>
  <conditionalFormatting sqref="R31:S31">
    <cfRule type="expression" dxfId="95" priority="889" stopIfTrue="1">
      <formula>MATCH(DATE($W$31,$X$31,R31),Courses,0)</formula>
    </cfRule>
    <cfRule type="expression" dxfId="94" priority="890" stopIfTrue="1">
      <formula>MATCH(DATE($W$31,$X$31,R31),Event,0)</formula>
    </cfRule>
    <cfRule type="expression" dxfId="93" priority="891" stopIfTrue="1">
      <formula>MATCH(DATE($W$31,$X$31,R31),Holiday,0)</formula>
    </cfRule>
  </conditionalFormatting>
  <conditionalFormatting sqref="R74:S74">
    <cfRule type="expression" dxfId="92" priority="916" stopIfTrue="1">
      <formula>MATCH(DATE($W$41,$X$41,R74),Courses,0)</formula>
    </cfRule>
    <cfRule type="expression" dxfId="91" priority="918" stopIfTrue="1">
      <formula>MATCH(DATE($W$41,$X$41,R74),Holiday,0)</formula>
    </cfRule>
    <cfRule type="expression" dxfId="90" priority="917" stopIfTrue="1">
      <formula>MATCH(DATE($W$41,$X$41,R74),Event,0)</formula>
    </cfRule>
  </conditionalFormatting>
  <conditionalFormatting sqref="R25:T25 X26:X28 R29:X29 R30:U30 R60:X64 R65:S65">
    <cfRule type="expression" dxfId="89" priority="946" stopIfTrue="1">
      <formula>MATCH(DATE($W$31,$X$31,R25),Courses,0)</formula>
    </cfRule>
    <cfRule type="expression" dxfId="88" priority="948" stopIfTrue="1">
      <formula>MATCH(DATE($W$31,$X$31,R25),Holiday,0)</formula>
    </cfRule>
    <cfRule type="expression" dxfId="87" priority="947" stopIfTrue="1">
      <formula>MATCH(DATE($W$31,$X$31,R25),Event,0)</formula>
    </cfRule>
  </conditionalFormatting>
  <conditionalFormatting sqref="R28:W28">
    <cfRule type="expression" dxfId="86" priority="233" stopIfTrue="1">
      <formula>MATCH(DATE($W$31,$X$31,R28),Event,0)</formula>
    </cfRule>
    <cfRule type="expression" dxfId="85" priority="232" stopIfTrue="1">
      <formula>MATCH(DATE($W$31,$X$31,R28),Courses,0)</formula>
    </cfRule>
    <cfRule type="expression" dxfId="84" priority="234" stopIfTrue="1">
      <formula>MATCH(DATE($W$31,$X$31,R28),Holiday,0)</formula>
    </cfRule>
  </conditionalFormatting>
  <conditionalFormatting sqref="S56:T56">
    <cfRule type="expression" dxfId="83" priority="930" stopIfTrue="1">
      <formula>MATCH(DATE($AE$21,$AF$21,S56),Holiday,0)</formula>
    </cfRule>
    <cfRule type="expression" dxfId="82" priority="929" stopIfTrue="1">
      <formula>MATCH(DATE($AE$21,$AF$21,S56),Event,0)</formula>
    </cfRule>
    <cfRule type="expression" dxfId="81" priority="928" stopIfTrue="1">
      <formula>MATCH(DATE($AE$21,$AF$21,S56),Courses,0)</formula>
    </cfRule>
  </conditionalFormatting>
  <conditionalFormatting sqref="S14:W14">
    <cfRule type="expression" dxfId="80" priority="204" stopIfTrue="1">
      <formula>MATCH(DATE($W$21,$X$21,S14),Holiday,0)</formula>
    </cfRule>
    <cfRule type="expression" dxfId="79" priority="202" stopIfTrue="1">
      <formula>MATCH(DATE($W$21,$X$21,S14),Courses,0)</formula>
    </cfRule>
    <cfRule type="expression" dxfId="78" priority="203" stopIfTrue="1">
      <formula>MATCH(DATE($W$21,$X$21,S14),Event,0)</formula>
    </cfRule>
  </conditionalFormatting>
  <conditionalFormatting sqref="S15:W15">
    <cfRule type="expression" dxfId="77" priority="168" stopIfTrue="1">
      <formula>MATCH(DATE($G$21,$H$21,S15),Holiday,0)</formula>
    </cfRule>
    <cfRule type="expression" dxfId="76" priority="166" stopIfTrue="1">
      <formula>MATCH(DATE($G$21,$H$21,S15),Courses,0)</formula>
    </cfRule>
    <cfRule type="expression" dxfId="75" priority="167" stopIfTrue="1">
      <formula>MATCH(DATE($G$21,$H$21,S15),Event,0)</formula>
    </cfRule>
  </conditionalFormatting>
  <conditionalFormatting sqref="S16:W17">
    <cfRule type="expression" dxfId="74" priority="163" stopIfTrue="1">
      <formula>MATCH(DATE($W$21,$X$21,S16),Courses,0)</formula>
    </cfRule>
    <cfRule type="expression" dxfId="73" priority="164" stopIfTrue="1">
      <formula>MATCH(DATE($W$21,$X$21,S16),Event,0)</formula>
    </cfRule>
    <cfRule type="expression" dxfId="72" priority="165" stopIfTrue="1">
      <formula>MATCH(DATE($W$21,$X$21,S16),Holiday,0)</formula>
    </cfRule>
  </conditionalFormatting>
  <conditionalFormatting sqref="T65:U65">
    <cfRule type="expression" dxfId="71" priority="945" stopIfTrue="1">
      <formula>MATCH(DATE($W$31,$X$31,T65),Holiday,0)</formula>
    </cfRule>
    <cfRule type="expression" dxfId="70" priority="943" stopIfTrue="1">
      <formula>MATCH(DATE($W$31,$X$31,T65),Courses,0)</formula>
    </cfRule>
    <cfRule type="expression" dxfId="69" priority="944" stopIfTrue="1">
      <formula>MATCH(DATE($W$31,$X$31,T65),Event,0)</formula>
    </cfRule>
  </conditionalFormatting>
  <conditionalFormatting sqref="T26:W26">
    <cfRule type="expression" dxfId="68" priority="419" stopIfTrue="1">
      <formula>MATCH(DATE($O$30,$P$31,T26),Event,0)</formula>
    </cfRule>
    <cfRule type="expression" dxfId="67" priority="418" stopIfTrue="1">
      <formula>MATCH(DATE($O$30,$P$31,T26),Courses,0)</formula>
    </cfRule>
    <cfRule type="expression" dxfId="66" priority="420" stopIfTrue="1">
      <formula>MATCH(DATE($O$30,$P$31,T26),Holiday,0)</formula>
    </cfRule>
  </conditionalFormatting>
  <conditionalFormatting sqref="T27:W27">
    <cfRule type="expression" dxfId="65" priority="49" stopIfTrue="1">
      <formula>MATCH(DATE($W$31,$X$31,T27),Courses,0)</formula>
    </cfRule>
    <cfRule type="expression" dxfId="64" priority="50" stopIfTrue="1">
      <formula>MATCH(DATE($W$31,$X$31,T27),Event,0)</formula>
    </cfRule>
    <cfRule type="expression" dxfId="63" priority="51" stopIfTrue="1">
      <formula>MATCH(DATE($W$31,$X$31,T27),Holiday,0)</formula>
    </cfRule>
  </conditionalFormatting>
  <conditionalFormatting sqref="U25:X25">
    <cfRule type="expression" dxfId="62" priority="802" stopIfTrue="1">
      <formula>MATCH(DATE($O$21,$P$21,U25),Courses,0)</formula>
    </cfRule>
    <cfRule type="expression" dxfId="61" priority="803" stopIfTrue="1">
      <formula>MATCH(DATE($O$21,$P$21,U25),Event,0)</formula>
    </cfRule>
    <cfRule type="expression" dxfId="60" priority="804" stopIfTrue="1">
      <formula>MATCH(DATE($O$21,$P$21,U25),Holiday,0)</formula>
    </cfRule>
  </conditionalFormatting>
  <conditionalFormatting sqref="V30:X30 T31:U31">
    <cfRule type="expression" dxfId="59" priority="888" stopIfTrue="1">
      <formula>MATCH(DATE($W$31,$X$31,T30),Holiday,0)</formula>
    </cfRule>
    <cfRule type="expression" dxfId="58" priority="887" stopIfTrue="1">
      <formula>MATCH(DATE($W$31,$X$31,T30),Event,0)</formula>
    </cfRule>
    <cfRule type="expression" dxfId="57" priority="886" stopIfTrue="1">
      <formula>MATCH(DATE($W$31,$X$31,T30),Courses,0)</formula>
    </cfRule>
  </conditionalFormatting>
  <conditionalFormatting sqref="W36:X36 R37:X40 R41:S41 R69:X73">
    <cfRule type="expression" dxfId="56" priority="873" stopIfTrue="1">
      <formula>MATCH(DATE($W$41,$X$41,R36),Holiday,0)</formula>
    </cfRule>
    <cfRule type="expression" dxfId="55" priority="872" stopIfTrue="1">
      <formula>MATCH(DATE($W$41,$X$41,R36),Event,0)</formula>
    </cfRule>
    <cfRule type="expression" dxfId="54" priority="871" stopIfTrue="1">
      <formula>MATCH(DATE($W$41,$X$41,R36),Courses,0)</formula>
    </cfRule>
  </conditionalFormatting>
  <conditionalFormatting sqref="X14:X17">
    <cfRule type="expression" dxfId="53" priority="902" stopIfTrue="1">
      <formula>MATCH(DATE($W$21,$X$21,X14),Event,0)</formula>
    </cfRule>
    <cfRule type="expression" dxfId="52" priority="903" stopIfTrue="1">
      <formula>MATCH(DATE($W$21,$X$21,X14),Holiday,0)</formula>
    </cfRule>
    <cfRule type="expression" dxfId="51" priority="901" stopIfTrue="1">
      <formula>MATCH(DATE($W$21,$X$21,X14),Courses,0)</formula>
    </cfRule>
  </conditionalFormatting>
  <conditionalFormatting sqref="Z21:AA21">
    <cfRule type="expression" dxfId="50" priority="893" stopIfTrue="1">
      <formula>MATCH(DATE($AE$21,$AF$21,Z21),Event,0)</formula>
    </cfRule>
    <cfRule type="expression" dxfId="49" priority="892" stopIfTrue="1">
      <formula>MATCH(DATE($AE$21,$AF$21,Z21),Courses,0)</formula>
    </cfRule>
    <cfRule type="expression" dxfId="48" priority="894" stopIfTrue="1">
      <formula>MATCH(DATE($AE$21,$AF$21,Z21),Holiday,0)</formula>
    </cfRule>
  </conditionalFormatting>
  <conditionalFormatting sqref="Z26:AE26">
    <cfRule type="expression" dxfId="47" priority="25" stopIfTrue="1">
      <formula>MATCH(DATE($AE$31,$AF$31,Z26),Courses,0)</formula>
    </cfRule>
  </conditionalFormatting>
  <conditionalFormatting sqref="Z16:AF19">
    <cfRule type="expression" dxfId="46" priority="8" stopIfTrue="1">
      <formula>MATCH(DATE($AE$21,$AF$21,Z16),Event,0)</formula>
    </cfRule>
    <cfRule type="expression" dxfId="45" priority="9" stopIfTrue="1">
      <formula>MATCH(DATE($AE$21,$AF$21,Z16),Holiday,0)</formula>
    </cfRule>
    <cfRule type="expression" dxfId="44" priority="7" stopIfTrue="1">
      <formula>MATCH(DATE($AE$21,$AF$21,Z16),Courses,0)</formula>
    </cfRule>
  </conditionalFormatting>
  <conditionalFormatting sqref="Z25:AF25 Z26:AC26 AF26:AF30 Z26:Z31 Z60:AF64 Z65:AA65">
    <cfRule type="expression" dxfId="43" priority="936" stopIfTrue="1">
      <formula>MATCH(DATE($AE$31,$AF$31,Z25),Holiday,0)</formula>
    </cfRule>
    <cfRule type="expression" dxfId="42" priority="935" stopIfTrue="1">
      <formula>MATCH(DATE($AE$31,$AF$31,Z25),Event,0)</formula>
    </cfRule>
  </conditionalFormatting>
  <conditionalFormatting sqref="Z25:AF25 AF26:AF30 Z26:Z31 Z60:AF64 Z65:AA65">
    <cfRule type="expression" dxfId="41" priority="934" stopIfTrue="1">
      <formula>MATCH(DATE($AE$31,$AF$31,Z25),Courses,0)</formula>
    </cfRule>
  </conditionalFormatting>
  <conditionalFormatting sqref="AA30">
    <cfRule type="expression" dxfId="40" priority="16" stopIfTrue="1">
      <formula>MATCH(DATE($AE$31,$AF$31,AA30),Courses,0)</formula>
    </cfRule>
    <cfRule type="expression" dxfId="39" priority="17" stopIfTrue="1">
      <formula>MATCH(DATE($AE$31,$AF$31,AA30),Event,0)</formula>
    </cfRule>
    <cfRule type="expression" dxfId="38" priority="18" stopIfTrue="1">
      <formula>MATCH(DATE($AE$31,$AF$31,AA30),Holiday,0)</formula>
    </cfRule>
  </conditionalFormatting>
  <conditionalFormatting sqref="AA28:AC29">
    <cfRule type="expression" dxfId="37" priority="372" stopIfTrue="1">
      <formula>MATCH(DATE($O$30,$P$31,AA28),Holiday,0)</formula>
    </cfRule>
    <cfRule type="expression" dxfId="36" priority="371" stopIfTrue="1">
      <formula>MATCH(DATE($O$30,$P$31,AA28),Event,0)</formula>
    </cfRule>
    <cfRule type="expression" dxfId="35" priority="370" stopIfTrue="1">
      <formula>MATCH(DATE($O$30,$P$31,AA28),Courses,0)</formula>
    </cfRule>
  </conditionalFormatting>
  <conditionalFormatting sqref="AA27:AD27">
    <cfRule type="expression" dxfId="34" priority="48" stopIfTrue="1">
      <formula>MATCH(DATE($O$30,$P$31,AA27),Holiday,0)</formula>
    </cfRule>
    <cfRule type="expression" dxfId="33" priority="47" stopIfTrue="1">
      <formula>MATCH(DATE($O$30,$P$31,AA27),Event,0)</formula>
    </cfRule>
    <cfRule type="expression" dxfId="32" priority="46" stopIfTrue="1">
      <formula>MATCH(DATE($O$30,$P$31,AA27),Courses,0)</formula>
    </cfRule>
  </conditionalFormatting>
  <conditionalFormatting sqref="AA69:AE69">
    <cfRule type="expression" dxfId="31" priority="931" stopIfTrue="1">
      <formula>MATCH(DATE($W$41,$X$41,AA69),Courses,0)</formula>
    </cfRule>
    <cfRule type="expression" dxfId="30" priority="932" stopIfTrue="1">
      <formula>MATCH(DATE($W$41,$X$41,AA69),Event,0)</formula>
    </cfRule>
    <cfRule type="expression" dxfId="29" priority="933" stopIfTrue="1">
      <formula>MATCH(DATE($W$41,$X$41,AA69),Holiday,0)</formula>
    </cfRule>
  </conditionalFormatting>
  <conditionalFormatting sqref="AA36:AF36 Z37:AF38 AD39:AF39 Z39:AC40 AF69:AF73 Z70:AE73 Z74:AA74">
    <cfRule type="expression" dxfId="28" priority="966" stopIfTrue="1">
      <formula>MATCH(DATE($AE$41,$AF$41,Z36),Holiday,0)</formula>
    </cfRule>
    <cfRule type="expression" dxfId="27" priority="964" stopIfTrue="1">
      <formula>MATCH(DATE($AE$41,$AF$41,Z36),Courses,0)</formula>
    </cfRule>
    <cfRule type="expression" dxfId="26" priority="965" stopIfTrue="1">
      <formula>MATCH(DATE($AE$41,$AF$41,Z36),Event,0)</formula>
    </cfRule>
  </conditionalFormatting>
  <conditionalFormatting sqref="AB30:AE30">
    <cfRule type="expression" dxfId="25" priority="367" stopIfTrue="1">
      <formula>MATCH(DATE($O$30,$P$31,AB30),Courses,0)</formula>
    </cfRule>
    <cfRule type="expression" dxfId="24" priority="368" stopIfTrue="1">
      <formula>MATCH(DATE($O$30,$P$31,AB30),Event,0)</formula>
    </cfRule>
    <cfRule type="expression" dxfId="23" priority="369" stopIfTrue="1">
      <formula>MATCH(DATE($O$30,$P$31,AB30),Holiday,0)</formula>
    </cfRule>
  </conditionalFormatting>
  <conditionalFormatting sqref="AC15 AE15:AF15 AB51:AF51 Z52:AF55 Z56:AA56">
    <cfRule type="expression" dxfId="22" priority="950" stopIfTrue="1">
      <formula>MATCH(DATE($AE$21,$AF$21,Z15),Event,0)</formula>
    </cfRule>
    <cfRule type="expression" dxfId="21" priority="951" stopIfTrue="1">
      <formula>MATCH(DATE($AE$21,$AF$21,Z15),Holiday,0)</formula>
    </cfRule>
    <cfRule type="expression" dxfId="20" priority="949" stopIfTrue="1">
      <formula>MATCH(DATE($AE$21,$AF$21,Z15),Courses,0)</formula>
    </cfRule>
  </conditionalFormatting>
  <conditionalFormatting sqref="AD15">
    <cfRule type="expression" dxfId="19" priority="12" stopIfTrue="1">
      <formula>MATCH(DATE($AE$31,$AF$31,AD15),Holiday,0)</formula>
    </cfRule>
    <cfRule type="expression" dxfId="18" priority="11" stopIfTrue="1">
      <formula>MATCH(DATE($AE$31,$AF$31,AD15),Event,0)</formula>
    </cfRule>
    <cfRule type="expression" dxfId="17" priority="10" stopIfTrue="1">
      <formula>MATCH(DATE($AE$31,$AF$31,AD15),Courses,0)</formula>
    </cfRule>
  </conditionalFormatting>
  <conditionalFormatting sqref="AD28">
    <cfRule type="expression" dxfId="16" priority="21" stopIfTrue="1">
      <formula>MATCH(DATE($AE$31,$AF$31,AD28),Holiday,0)</formula>
    </cfRule>
    <cfRule type="expression" dxfId="15" priority="19" stopIfTrue="1">
      <formula>MATCH(DATE($AE$31,$AF$31,AD28),Courses,0)</formula>
    </cfRule>
    <cfRule type="expression" dxfId="14" priority="20" stopIfTrue="1">
      <formula>MATCH(DATE($AE$31,$AF$31,AD28),Event,0)</formula>
    </cfRule>
  </conditionalFormatting>
  <conditionalFormatting sqref="AD26:AE26">
    <cfRule type="expression" dxfId="13" priority="27" stopIfTrue="1">
      <formula>MATCH(DATE($AE$31,$AF$31,AD26),Holiday,0)</formula>
    </cfRule>
    <cfRule type="expression" dxfId="12" priority="26" stopIfTrue="1">
      <formula>MATCH(DATE($AE$31,$AF$31,AD26),Event,0)</formula>
    </cfRule>
  </conditionalFormatting>
  <conditionalFormatting sqref="AD29:AE29">
    <cfRule type="expression" dxfId="11" priority="364" stopIfTrue="1">
      <formula>MATCH(DATE($O$30,$P$31,AD29),Courses,0)</formula>
    </cfRule>
    <cfRule type="expression" dxfId="10" priority="365" stopIfTrue="1">
      <formula>MATCH(DATE($O$30,$P$31,AD29),Event,0)</formula>
    </cfRule>
    <cfRule type="expression" dxfId="9" priority="366" stopIfTrue="1">
      <formula>MATCH(DATE($O$30,$P$31,AD29),Holiday,0)</formula>
    </cfRule>
  </conditionalFormatting>
  <conditionalFormatting sqref="AE27">
    <cfRule type="expression" dxfId="8" priority="24" stopIfTrue="1">
      <formula>MATCH(DATE($AE$31,$AF$31,AE27),Holiday,0)</formula>
    </cfRule>
    <cfRule type="expression" dxfId="7" priority="23" stopIfTrue="1">
      <formula>MATCH(DATE($AE$31,$AF$31,AE27),Event,0)</formula>
    </cfRule>
    <cfRule type="expression" dxfId="6" priority="22" stopIfTrue="1">
      <formula>MATCH(DATE($AE$31,$AF$31,AE27),Courses,0)</formula>
    </cfRule>
  </conditionalFormatting>
  <conditionalFormatting sqref="AE28">
    <cfRule type="expression" dxfId="5" priority="362" stopIfTrue="1">
      <formula>MATCH(DATE($O$30,$P$31,AE28),Event,0)</formula>
    </cfRule>
    <cfRule type="expression" dxfId="4" priority="361" stopIfTrue="1">
      <formula>MATCH(DATE($O$30,$P$31,AE28),Courses,0)</formula>
    </cfRule>
    <cfRule type="expression" dxfId="3" priority="363" stopIfTrue="1">
      <formula>MATCH(DATE($O$30,$P$31,AE28),Holiday,0)</formula>
    </cfRule>
  </conditionalFormatting>
  <conditionalFormatting sqref="AL29:AR35">
    <cfRule type="expression" dxfId="2" priority="1077" stopIfTrue="1">
      <formula>MATCH(DATE(#REF!,#REF!,AL29),Holiday,0)</formula>
    </cfRule>
    <cfRule type="expression" dxfId="1" priority="1075" stopIfTrue="1">
      <formula>MATCH(DATE(#REF!,#REF!,AL29),Courses,0)</formula>
    </cfRule>
    <cfRule type="expression" dxfId="0" priority="1076" stopIfTrue="1">
      <formula>MATCH(DATE(#REF!,#REF!,AL29),Event,0)</formula>
    </cfRule>
  </conditionalFormatting>
  <printOptions horizontalCentered="1" verticalCentered="1"/>
  <pageMargins left="0.04" right="0.04" top="0.31" bottom="0.2" header="0.31" footer="0.31"/>
  <pageSetup paperSize="9" scale="77"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2:G32"/>
  <sheetViews>
    <sheetView showGridLines="0" workbookViewId="0">
      <selection activeCell="F5" sqref="F5:F6"/>
    </sheetView>
  </sheetViews>
  <sheetFormatPr baseColWidth="10" defaultColWidth="9.1796875" defaultRowHeight="12.5" x14ac:dyDescent="0.25"/>
  <cols>
    <col min="1" max="1" width="3" style="8" bestFit="1" customWidth="1"/>
    <col min="2" max="2" width="23.81640625" style="8" customWidth="1"/>
    <col min="3" max="3" width="30.6328125" style="8" customWidth="1"/>
    <col min="4" max="4" width="10.6328125" style="8" customWidth="1"/>
    <col min="5" max="5" width="30.6328125" style="8" customWidth="1"/>
    <col min="6" max="6" width="10.6328125" style="8" customWidth="1"/>
    <col min="7" max="7" width="30.6328125" style="8" customWidth="1"/>
    <col min="8" max="16384" width="9.1796875" style="8"/>
  </cols>
  <sheetData>
    <row r="2" spans="1:7" x14ac:dyDescent="0.25">
      <c r="A2" s="1"/>
      <c r="B2" s="2" t="s">
        <v>342</v>
      </c>
      <c r="C2" s="3" t="s">
        <v>15</v>
      </c>
      <c r="D2" s="4"/>
      <c r="E2" s="5" t="s">
        <v>33</v>
      </c>
      <c r="F2" s="6"/>
      <c r="G2" s="7" t="s">
        <v>34</v>
      </c>
    </row>
    <row r="3" spans="1:7" x14ac:dyDescent="0.25">
      <c r="A3" s="9">
        <v>1</v>
      </c>
      <c r="B3" s="10"/>
      <c r="C3" s="11"/>
      <c r="D3" s="18">
        <v>45962</v>
      </c>
      <c r="E3" s="13" t="s">
        <v>37</v>
      </c>
      <c r="F3" s="14">
        <v>46268</v>
      </c>
      <c r="G3" s="15" t="s">
        <v>345</v>
      </c>
    </row>
    <row r="4" spans="1:7" x14ac:dyDescent="0.25">
      <c r="A4" s="9">
        <v>2</v>
      </c>
      <c r="B4" s="10"/>
      <c r="C4" s="11"/>
      <c r="D4" s="18">
        <v>45972</v>
      </c>
      <c r="E4" s="13" t="s">
        <v>38</v>
      </c>
      <c r="F4" s="14">
        <v>46269</v>
      </c>
      <c r="G4" s="15" t="s">
        <v>345</v>
      </c>
    </row>
    <row r="5" spans="1:7" x14ac:dyDescent="0.25">
      <c r="A5" s="9">
        <v>3</v>
      </c>
      <c r="B5" s="10"/>
      <c r="C5" s="11"/>
      <c r="D5" s="18">
        <v>46016</v>
      </c>
      <c r="E5" s="13" t="s">
        <v>39</v>
      </c>
      <c r="F5" s="14">
        <v>46274</v>
      </c>
      <c r="G5" s="15" t="s">
        <v>345</v>
      </c>
    </row>
    <row r="6" spans="1:7" x14ac:dyDescent="0.25">
      <c r="A6" s="9">
        <v>4</v>
      </c>
      <c r="B6" s="10"/>
      <c r="C6" s="11"/>
      <c r="D6" s="18">
        <v>46023</v>
      </c>
      <c r="E6" s="8" t="s">
        <v>343</v>
      </c>
      <c r="F6" s="14">
        <v>46275</v>
      </c>
      <c r="G6" s="15" t="s">
        <v>345</v>
      </c>
    </row>
    <row r="7" spans="1:7" x14ac:dyDescent="0.25">
      <c r="A7" s="9">
        <v>5</v>
      </c>
      <c r="B7" s="10"/>
      <c r="C7" s="11"/>
      <c r="D7" s="18">
        <v>46118</v>
      </c>
      <c r="E7" s="13" t="s">
        <v>328</v>
      </c>
      <c r="F7" s="14">
        <v>45909</v>
      </c>
      <c r="G7" s="15" t="s">
        <v>345</v>
      </c>
    </row>
    <row r="8" spans="1:7" x14ac:dyDescent="0.25">
      <c r="A8" s="9">
        <v>6</v>
      </c>
      <c r="B8" s="10"/>
      <c r="C8" s="11"/>
      <c r="D8" s="18">
        <v>46143</v>
      </c>
      <c r="E8" s="13" t="s">
        <v>40</v>
      </c>
      <c r="F8" s="14">
        <v>45845</v>
      </c>
      <c r="G8" s="15" t="s">
        <v>344</v>
      </c>
    </row>
    <row r="9" spans="1:7" x14ac:dyDescent="0.25">
      <c r="A9" s="9">
        <v>7</v>
      </c>
      <c r="B9" s="10"/>
      <c r="C9" s="11"/>
      <c r="D9" s="18">
        <v>46150</v>
      </c>
      <c r="E9" s="13" t="s">
        <v>41</v>
      </c>
      <c r="F9" s="14"/>
      <c r="G9" s="15"/>
    </row>
    <row r="10" spans="1:7" x14ac:dyDescent="0.25">
      <c r="A10" s="9">
        <v>8</v>
      </c>
      <c r="B10" s="10"/>
      <c r="C10" s="11"/>
      <c r="D10" s="18">
        <v>46156</v>
      </c>
      <c r="E10" s="13" t="s">
        <v>42</v>
      </c>
      <c r="F10" s="14"/>
      <c r="G10" s="15"/>
    </row>
    <row r="11" spans="1:7" x14ac:dyDescent="0.25">
      <c r="A11" s="9">
        <v>9</v>
      </c>
      <c r="B11" s="10"/>
      <c r="C11" s="11"/>
      <c r="D11" s="18">
        <v>46167</v>
      </c>
      <c r="E11" s="13" t="s">
        <v>329</v>
      </c>
      <c r="F11" s="14"/>
      <c r="G11" s="15"/>
    </row>
    <row r="12" spans="1:7" x14ac:dyDescent="0.25">
      <c r="A12" s="9">
        <v>10</v>
      </c>
      <c r="B12" s="10"/>
      <c r="C12" s="11"/>
      <c r="D12" s="18">
        <v>46217</v>
      </c>
      <c r="E12" s="13" t="s">
        <v>35</v>
      </c>
      <c r="F12" s="14"/>
      <c r="G12" s="15"/>
    </row>
    <row r="13" spans="1:7" x14ac:dyDescent="0.25">
      <c r="A13" s="9">
        <v>11</v>
      </c>
      <c r="B13" s="10"/>
      <c r="C13" s="11"/>
      <c r="D13" s="18">
        <v>46249</v>
      </c>
      <c r="E13" s="13" t="s">
        <v>36</v>
      </c>
      <c r="F13" s="14"/>
      <c r="G13" s="15"/>
    </row>
    <row r="14" spans="1:7" x14ac:dyDescent="0.25">
      <c r="A14" s="9">
        <v>12</v>
      </c>
      <c r="B14" s="10"/>
      <c r="C14" s="11"/>
      <c r="D14" s="18"/>
      <c r="E14" s="13"/>
      <c r="F14" s="14"/>
      <c r="G14" s="15"/>
    </row>
    <row r="15" spans="1:7" x14ac:dyDescent="0.25">
      <c r="A15" s="9">
        <v>13</v>
      </c>
      <c r="B15" s="10"/>
      <c r="C15" s="11"/>
      <c r="D15" s="18"/>
      <c r="E15" s="13"/>
      <c r="F15" s="14"/>
      <c r="G15" s="15"/>
    </row>
    <row r="16" spans="1:7" x14ac:dyDescent="0.25">
      <c r="A16" s="9">
        <v>14</v>
      </c>
      <c r="B16" s="10"/>
      <c r="C16" s="11"/>
      <c r="D16" s="18"/>
      <c r="F16" s="14"/>
      <c r="G16" s="15"/>
    </row>
    <row r="17" spans="1:7" x14ac:dyDescent="0.25">
      <c r="A17" s="9">
        <v>15</v>
      </c>
      <c r="B17" s="10"/>
      <c r="C17" s="11"/>
      <c r="D17" s="12"/>
      <c r="E17" s="13"/>
      <c r="F17" s="14"/>
      <c r="G17" s="15"/>
    </row>
    <row r="18" spans="1:7" x14ac:dyDescent="0.25">
      <c r="A18" s="9">
        <v>16</v>
      </c>
      <c r="B18" s="10"/>
      <c r="C18" s="11"/>
      <c r="D18" s="12"/>
      <c r="E18" s="13"/>
      <c r="F18" s="14"/>
      <c r="G18" s="15"/>
    </row>
    <row r="19" spans="1:7" x14ac:dyDescent="0.25">
      <c r="A19" s="9">
        <v>17</v>
      </c>
      <c r="B19" s="10"/>
      <c r="C19" s="11"/>
      <c r="D19" s="12"/>
      <c r="E19" s="13"/>
      <c r="F19" s="14"/>
      <c r="G19" s="15"/>
    </row>
    <row r="20" spans="1:7" x14ac:dyDescent="0.25">
      <c r="A20" s="9">
        <v>18</v>
      </c>
      <c r="B20" s="10"/>
      <c r="C20" s="11"/>
      <c r="D20" s="12"/>
      <c r="E20" s="13"/>
      <c r="F20" s="14"/>
      <c r="G20" s="15"/>
    </row>
    <row r="21" spans="1:7" x14ac:dyDescent="0.25">
      <c r="A21" s="9">
        <v>19</v>
      </c>
      <c r="B21" s="10"/>
      <c r="C21" s="11"/>
      <c r="D21" s="12"/>
      <c r="E21" s="13"/>
      <c r="F21" s="14"/>
      <c r="G21" s="15"/>
    </row>
    <row r="22" spans="1:7" x14ac:dyDescent="0.25">
      <c r="A22" s="9">
        <v>20</v>
      </c>
      <c r="B22" s="10"/>
      <c r="C22" s="11"/>
      <c r="D22" s="12"/>
      <c r="E22" s="13"/>
      <c r="F22" s="14"/>
      <c r="G22" s="15"/>
    </row>
    <row r="23" spans="1:7" x14ac:dyDescent="0.25">
      <c r="A23" s="9">
        <v>21</v>
      </c>
      <c r="B23" s="10"/>
      <c r="C23" s="11"/>
      <c r="D23" s="12"/>
      <c r="E23" s="13"/>
      <c r="F23" s="14"/>
      <c r="G23" s="15"/>
    </row>
    <row r="24" spans="1:7" x14ac:dyDescent="0.25">
      <c r="A24" s="9">
        <v>22</v>
      </c>
      <c r="B24" s="10"/>
      <c r="C24" s="11"/>
      <c r="D24" s="12"/>
      <c r="E24" s="13"/>
      <c r="F24" s="14"/>
      <c r="G24" s="15"/>
    </row>
    <row r="25" spans="1:7" x14ac:dyDescent="0.25">
      <c r="A25" s="9">
        <v>23</v>
      </c>
      <c r="B25" s="10"/>
      <c r="C25" s="11"/>
      <c r="D25" s="12"/>
      <c r="E25" s="13"/>
      <c r="F25" s="14"/>
      <c r="G25" s="15"/>
    </row>
    <row r="26" spans="1:7" x14ac:dyDescent="0.25">
      <c r="A26" s="9">
        <v>24</v>
      </c>
      <c r="B26" s="10"/>
      <c r="C26" s="11"/>
      <c r="D26" s="12"/>
      <c r="E26" s="13"/>
      <c r="F26" s="14"/>
      <c r="G26" s="15"/>
    </row>
    <row r="27" spans="1:7" x14ac:dyDescent="0.25">
      <c r="A27" s="9">
        <v>25</v>
      </c>
      <c r="B27" s="10"/>
      <c r="C27" s="11"/>
      <c r="D27" s="12"/>
      <c r="E27" s="13"/>
      <c r="F27" s="14"/>
      <c r="G27" s="15"/>
    </row>
    <row r="28" spans="1:7" x14ac:dyDescent="0.25">
      <c r="A28" s="9">
        <v>26</v>
      </c>
      <c r="B28" s="10"/>
      <c r="C28" s="11"/>
      <c r="D28" s="12"/>
      <c r="E28" s="13"/>
      <c r="F28" s="14"/>
      <c r="G28" s="15"/>
    </row>
    <row r="29" spans="1:7" x14ac:dyDescent="0.25">
      <c r="A29" s="9">
        <v>27</v>
      </c>
      <c r="B29" s="10"/>
      <c r="C29" s="11"/>
      <c r="D29" s="12"/>
      <c r="E29" s="13"/>
      <c r="F29" s="14"/>
      <c r="G29" s="15"/>
    </row>
    <row r="30" spans="1:7" x14ac:dyDescent="0.25">
      <c r="A30" s="9">
        <v>28</v>
      </c>
      <c r="B30" s="10"/>
      <c r="C30" s="11"/>
      <c r="D30" s="12"/>
      <c r="E30" s="13"/>
      <c r="F30" s="14"/>
      <c r="G30" s="15"/>
    </row>
    <row r="31" spans="1:7" x14ac:dyDescent="0.25">
      <c r="A31" s="9">
        <v>29</v>
      </c>
      <c r="B31" s="10"/>
      <c r="C31" s="11"/>
      <c r="D31" s="12"/>
      <c r="E31" s="13"/>
      <c r="F31" s="14"/>
      <c r="G31" s="15"/>
    </row>
    <row r="32" spans="1:7" x14ac:dyDescent="0.25">
      <c r="A32" s="9">
        <v>30</v>
      </c>
      <c r="B32" s="16"/>
      <c r="C32" s="11"/>
      <c r="D32" s="12"/>
      <c r="E32" s="13"/>
      <c r="F32" s="14"/>
      <c r="G32" s="15"/>
    </row>
  </sheetData>
  <phoneticPr fontId="1" type="noConversion"/>
  <pageMargins left="0.78740157499999996" right="0.78740157499999996" top="0.984251969" bottom="0.984251969" header="0.5" footer="0.5"/>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J74"/>
  <sheetViews>
    <sheetView topLeftCell="C1" zoomScale="150" zoomScaleNormal="150" zoomScalePageLayoutView="150" workbookViewId="0">
      <selection activeCell="B2" sqref="B2:B13"/>
    </sheetView>
  </sheetViews>
  <sheetFormatPr baseColWidth="10" defaultColWidth="11.453125" defaultRowHeight="12.5" x14ac:dyDescent="0.25"/>
  <cols>
    <col min="1" max="1" width="24.1796875" style="21" customWidth="1"/>
    <col min="2" max="2" width="5.1796875" style="21" bestFit="1" customWidth="1"/>
    <col min="3" max="3" width="32.36328125" style="21" bestFit="1" customWidth="1"/>
    <col min="4" max="4" width="37.1796875" style="21" bestFit="1" customWidth="1"/>
    <col min="5" max="5" width="57.453125" style="21" customWidth="1"/>
    <col min="6" max="6" width="5.81640625" style="21" customWidth="1"/>
    <col min="7" max="7" width="6.453125" style="21" bestFit="1" customWidth="1"/>
    <col min="8" max="8" width="10.453125" style="21" bestFit="1" customWidth="1"/>
    <col min="9" max="16384" width="11.453125" style="21"/>
  </cols>
  <sheetData>
    <row r="1" spans="1:10" ht="44" thickBot="1" x14ac:dyDescent="0.3">
      <c r="A1" s="141" t="s">
        <v>55</v>
      </c>
      <c r="B1" s="142" t="s">
        <v>5</v>
      </c>
      <c r="C1" s="142" t="s">
        <v>56</v>
      </c>
      <c r="D1" s="142" t="s">
        <v>57</v>
      </c>
      <c r="E1" s="142" t="s">
        <v>58</v>
      </c>
      <c r="F1" s="669" t="s">
        <v>59</v>
      </c>
      <c r="G1" s="670"/>
      <c r="H1" s="142" t="s">
        <v>60</v>
      </c>
    </row>
    <row r="2" spans="1:10" x14ac:dyDescent="0.25">
      <c r="A2" s="602" t="s">
        <v>61</v>
      </c>
      <c r="B2" s="596" t="s">
        <v>62</v>
      </c>
      <c r="C2" s="599" t="s">
        <v>63</v>
      </c>
      <c r="D2" s="602" t="s">
        <v>64</v>
      </c>
      <c r="E2" s="56" t="s">
        <v>177</v>
      </c>
      <c r="F2" s="617">
        <v>40</v>
      </c>
      <c r="G2" s="134" t="s">
        <v>73</v>
      </c>
      <c r="H2" s="596">
        <v>3</v>
      </c>
      <c r="I2" s="608"/>
    </row>
    <row r="3" spans="1:10" ht="13" x14ac:dyDescent="0.3">
      <c r="A3" s="603"/>
      <c r="B3" s="597"/>
      <c r="C3" s="600"/>
      <c r="D3" s="603"/>
      <c r="E3" s="57" t="s">
        <v>65</v>
      </c>
      <c r="F3" s="618"/>
      <c r="G3" s="134"/>
      <c r="H3" s="597"/>
      <c r="I3" s="609"/>
      <c r="J3" s="158"/>
    </row>
    <row r="4" spans="1:10" ht="13" x14ac:dyDescent="0.3">
      <c r="A4" s="603"/>
      <c r="B4" s="597"/>
      <c r="C4" s="600"/>
      <c r="D4" s="603"/>
      <c r="E4" s="56" t="s">
        <v>66</v>
      </c>
      <c r="F4" s="618"/>
      <c r="G4" s="134" t="s">
        <v>73</v>
      </c>
      <c r="H4" s="597"/>
      <c r="I4" s="609"/>
      <c r="J4" s="158"/>
    </row>
    <row r="5" spans="1:10" ht="13.5" thickBot="1" x14ac:dyDescent="0.35">
      <c r="A5" s="603"/>
      <c r="B5" s="597"/>
      <c r="C5" s="600"/>
      <c r="D5" s="603"/>
      <c r="E5" s="159" t="s">
        <v>67</v>
      </c>
      <c r="F5" s="618"/>
      <c r="G5" s="134"/>
      <c r="H5" s="597"/>
      <c r="I5" s="609"/>
      <c r="J5" s="158"/>
    </row>
    <row r="6" spans="1:10" x14ac:dyDescent="0.25">
      <c r="A6" s="603"/>
      <c r="B6" s="597"/>
      <c r="C6" s="600"/>
      <c r="D6" s="602" t="s">
        <v>76</v>
      </c>
      <c r="E6" s="139" t="s">
        <v>77</v>
      </c>
      <c r="F6" s="618"/>
      <c r="G6" s="138" t="s">
        <v>78</v>
      </c>
      <c r="H6" s="597"/>
      <c r="I6" s="609"/>
      <c r="J6" s="607"/>
    </row>
    <row r="7" spans="1:10" ht="21.5" thickBot="1" x14ac:dyDescent="0.3">
      <c r="A7" s="603"/>
      <c r="B7" s="597"/>
      <c r="C7" s="600"/>
      <c r="D7" s="614"/>
      <c r="E7" s="58" t="s">
        <v>222</v>
      </c>
      <c r="F7" s="618"/>
      <c r="G7" s="137"/>
      <c r="H7" s="597"/>
      <c r="I7" s="609"/>
      <c r="J7" s="607"/>
    </row>
    <row r="8" spans="1:10" x14ac:dyDescent="0.25">
      <c r="A8" s="603"/>
      <c r="B8" s="597"/>
      <c r="C8" s="600"/>
      <c r="D8" s="603" t="s">
        <v>223</v>
      </c>
      <c r="E8" s="56" t="s">
        <v>68</v>
      </c>
      <c r="F8" s="618"/>
      <c r="G8" s="134"/>
      <c r="H8" s="597"/>
      <c r="I8" s="609"/>
      <c r="J8" s="607"/>
    </row>
    <row r="9" spans="1:10" x14ac:dyDescent="0.25">
      <c r="A9" s="603"/>
      <c r="B9" s="597"/>
      <c r="C9" s="600"/>
      <c r="D9" s="603"/>
      <c r="E9" s="57" t="s">
        <v>69</v>
      </c>
      <c r="F9" s="618"/>
      <c r="G9" s="134" t="s">
        <v>74</v>
      </c>
      <c r="H9" s="597"/>
      <c r="I9" s="609"/>
      <c r="J9" s="607"/>
    </row>
    <row r="10" spans="1:10" ht="13" x14ac:dyDescent="0.3">
      <c r="A10" s="603"/>
      <c r="B10" s="597"/>
      <c r="C10" s="600"/>
      <c r="D10" s="603"/>
      <c r="E10" s="56" t="s">
        <v>70</v>
      </c>
      <c r="F10" s="618"/>
      <c r="G10" s="134"/>
      <c r="H10" s="597"/>
      <c r="I10" s="609"/>
      <c r="J10" s="158"/>
    </row>
    <row r="11" spans="1:10" x14ac:dyDescent="0.25">
      <c r="A11" s="603"/>
      <c r="B11" s="597"/>
      <c r="C11" s="600"/>
      <c r="D11" s="603"/>
      <c r="E11" s="57" t="s">
        <v>71</v>
      </c>
      <c r="F11" s="618"/>
      <c r="G11" s="134" t="s">
        <v>74</v>
      </c>
      <c r="H11" s="597"/>
      <c r="I11" s="609"/>
      <c r="J11" s="607"/>
    </row>
    <row r="12" spans="1:10" x14ac:dyDescent="0.25">
      <c r="A12" s="603"/>
      <c r="B12" s="597"/>
      <c r="C12" s="600"/>
      <c r="D12" s="603"/>
      <c r="E12" s="56" t="s">
        <v>72</v>
      </c>
      <c r="F12" s="618"/>
      <c r="G12" s="134"/>
      <c r="H12" s="597"/>
      <c r="I12" s="609"/>
      <c r="J12" s="607"/>
    </row>
    <row r="13" spans="1:10" ht="13" thickBot="1" x14ac:dyDescent="0.3">
      <c r="A13" s="614"/>
      <c r="B13" s="598"/>
      <c r="C13" s="601"/>
      <c r="D13" s="614"/>
      <c r="E13" s="58" t="s">
        <v>277</v>
      </c>
      <c r="F13" s="619"/>
      <c r="G13" s="135" t="s">
        <v>75</v>
      </c>
      <c r="H13" s="598"/>
      <c r="I13" s="610"/>
      <c r="J13" s="607"/>
    </row>
    <row r="14" spans="1:10" x14ac:dyDescent="0.25">
      <c r="A14" s="584" t="s">
        <v>79</v>
      </c>
      <c r="B14" s="587" t="s">
        <v>6</v>
      </c>
      <c r="C14" s="584" t="s">
        <v>80</v>
      </c>
      <c r="D14" s="584" t="s">
        <v>81</v>
      </c>
      <c r="E14" s="160" t="s">
        <v>82</v>
      </c>
      <c r="F14" s="604">
        <v>30</v>
      </c>
      <c r="G14" s="611" t="s">
        <v>84</v>
      </c>
      <c r="H14" s="587">
        <v>3</v>
      </c>
      <c r="J14" s="607"/>
    </row>
    <row r="15" spans="1:10" ht="13" x14ac:dyDescent="0.3">
      <c r="A15" s="585"/>
      <c r="B15" s="588"/>
      <c r="C15" s="585"/>
      <c r="D15" s="585"/>
      <c r="E15" s="615" t="s">
        <v>83</v>
      </c>
      <c r="F15" s="605"/>
      <c r="G15" s="612"/>
      <c r="H15" s="588"/>
      <c r="J15" s="158"/>
    </row>
    <row r="16" spans="1:10" ht="13.5" thickBot="1" x14ac:dyDescent="0.35">
      <c r="A16" s="585"/>
      <c r="B16" s="588"/>
      <c r="C16" s="585"/>
      <c r="D16" s="586"/>
      <c r="E16" s="616"/>
      <c r="F16" s="605"/>
      <c r="G16" s="613"/>
      <c r="H16" s="588"/>
      <c r="J16" s="158"/>
    </row>
    <row r="17" spans="1:8" x14ac:dyDescent="0.25">
      <c r="A17" s="585"/>
      <c r="B17" s="588"/>
      <c r="C17" s="585"/>
      <c r="D17" s="584" t="s">
        <v>85</v>
      </c>
      <c r="E17" s="160" t="s">
        <v>178</v>
      </c>
      <c r="F17" s="605"/>
      <c r="G17" s="611" t="s">
        <v>75</v>
      </c>
      <c r="H17" s="588"/>
    </row>
    <row r="18" spans="1:8" ht="13" thickBot="1" x14ac:dyDescent="0.3">
      <c r="A18" s="586"/>
      <c r="B18" s="589"/>
      <c r="C18" s="586"/>
      <c r="D18" s="586"/>
      <c r="E18" s="161" t="s">
        <v>179</v>
      </c>
      <c r="F18" s="606"/>
      <c r="G18" s="613"/>
      <c r="H18" s="589"/>
    </row>
    <row r="19" spans="1:8" ht="22.5" customHeight="1" x14ac:dyDescent="0.25">
      <c r="A19" s="590" t="s">
        <v>86</v>
      </c>
      <c r="B19" s="593" t="s">
        <v>7</v>
      </c>
      <c r="C19" s="590" t="s">
        <v>220</v>
      </c>
      <c r="D19" s="590" t="s">
        <v>180</v>
      </c>
      <c r="E19" s="162" t="s">
        <v>181</v>
      </c>
      <c r="F19" s="593">
        <v>40</v>
      </c>
      <c r="G19" s="653">
        <v>12</v>
      </c>
      <c r="H19" s="593">
        <v>3</v>
      </c>
    </row>
    <row r="20" spans="1:8" ht="32" thickBot="1" x14ac:dyDescent="0.3">
      <c r="A20" s="591"/>
      <c r="B20" s="594"/>
      <c r="C20" s="591"/>
      <c r="D20" s="592"/>
      <c r="E20" s="163" t="s">
        <v>182</v>
      </c>
      <c r="F20" s="594"/>
      <c r="G20" s="654"/>
      <c r="H20" s="594"/>
    </row>
    <row r="21" spans="1:8" x14ac:dyDescent="0.25">
      <c r="A21" s="591"/>
      <c r="B21" s="594"/>
      <c r="C21" s="591"/>
      <c r="D21" s="649" t="s">
        <v>183</v>
      </c>
      <c r="E21" s="651" t="s">
        <v>276</v>
      </c>
      <c r="F21" s="594"/>
      <c r="G21" s="653">
        <v>10</v>
      </c>
      <c r="H21" s="594"/>
    </row>
    <row r="22" spans="1:8" ht="13" thickBot="1" x14ac:dyDescent="0.3">
      <c r="A22" s="591"/>
      <c r="B22" s="594"/>
      <c r="C22" s="591"/>
      <c r="D22" s="650"/>
      <c r="E22" s="652"/>
      <c r="F22" s="594"/>
      <c r="G22" s="654"/>
      <c r="H22" s="594"/>
    </row>
    <row r="23" spans="1:8" x14ac:dyDescent="0.25">
      <c r="A23" s="591"/>
      <c r="B23" s="594"/>
      <c r="C23" s="591"/>
      <c r="D23" s="590" t="s">
        <v>86</v>
      </c>
      <c r="E23" s="162" t="s">
        <v>184</v>
      </c>
      <c r="F23" s="594"/>
      <c r="G23" s="653">
        <v>35</v>
      </c>
      <c r="H23" s="594"/>
    </row>
    <row r="24" spans="1:8" ht="21.5" thickBot="1" x14ac:dyDescent="0.3">
      <c r="A24" s="592"/>
      <c r="B24" s="595"/>
      <c r="C24" s="592"/>
      <c r="D24" s="592"/>
      <c r="E24" s="163" t="s">
        <v>185</v>
      </c>
      <c r="F24" s="595"/>
      <c r="G24" s="654"/>
      <c r="H24" s="595"/>
    </row>
    <row r="25" spans="1:8" x14ac:dyDescent="0.25">
      <c r="A25" s="620" t="s">
        <v>87</v>
      </c>
      <c r="B25" s="625" t="s">
        <v>8</v>
      </c>
      <c r="C25" s="620" t="s">
        <v>88</v>
      </c>
      <c r="D25" s="620" t="s">
        <v>186</v>
      </c>
      <c r="E25" s="628" t="s">
        <v>187</v>
      </c>
      <c r="F25" s="625">
        <v>30</v>
      </c>
      <c r="G25" s="630">
        <v>32</v>
      </c>
      <c r="H25" s="625">
        <v>3</v>
      </c>
    </row>
    <row r="26" spans="1:8" ht="13" thickBot="1" x14ac:dyDescent="0.3">
      <c r="A26" s="621"/>
      <c r="B26" s="626"/>
      <c r="C26" s="621"/>
      <c r="D26" s="622"/>
      <c r="E26" s="629"/>
      <c r="F26" s="626"/>
      <c r="G26" s="631"/>
      <c r="H26" s="626"/>
    </row>
    <row r="27" spans="1:8" ht="13" thickBot="1" x14ac:dyDescent="0.3">
      <c r="A27" s="621"/>
      <c r="B27" s="626"/>
      <c r="C27" s="621"/>
      <c r="D27" s="166" t="s">
        <v>188</v>
      </c>
      <c r="E27" s="167" t="s">
        <v>189</v>
      </c>
      <c r="F27" s="626"/>
      <c r="G27" s="168"/>
      <c r="H27" s="626"/>
    </row>
    <row r="28" spans="1:8" x14ac:dyDescent="0.25">
      <c r="A28" s="621"/>
      <c r="B28" s="626"/>
      <c r="C28" s="621"/>
      <c r="D28" s="620" t="s">
        <v>190</v>
      </c>
      <c r="E28" s="169" t="s">
        <v>191</v>
      </c>
      <c r="F28" s="626"/>
      <c r="G28" s="630"/>
      <c r="H28" s="626"/>
    </row>
    <row r="29" spans="1:8" ht="21.5" thickBot="1" x14ac:dyDescent="0.3">
      <c r="A29" s="622"/>
      <c r="B29" s="627"/>
      <c r="C29" s="622"/>
      <c r="D29" s="622"/>
      <c r="E29" s="170" t="s">
        <v>192</v>
      </c>
      <c r="F29" s="627"/>
      <c r="G29" s="631"/>
      <c r="H29" s="627"/>
    </row>
    <row r="30" spans="1:8" x14ac:dyDescent="0.25">
      <c r="A30" s="632" t="s">
        <v>89</v>
      </c>
      <c r="B30" s="635" t="s">
        <v>9</v>
      </c>
      <c r="C30" s="632" t="s">
        <v>219</v>
      </c>
      <c r="D30" s="632" t="s">
        <v>89</v>
      </c>
      <c r="E30" s="171" t="s">
        <v>193</v>
      </c>
      <c r="F30" s="635">
        <v>42</v>
      </c>
      <c r="G30" s="623">
        <v>41</v>
      </c>
      <c r="H30" s="635">
        <v>3</v>
      </c>
    </row>
    <row r="31" spans="1:8" ht="21" x14ac:dyDescent="0.25">
      <c r="A31" s="633"/>
      <c r="B31" s="636"/>
      <c r="C31" s="633"/>
      <c r="D31" s="633"/>
      <c r="E31" s="172" t="s">
        <v>224</v>
      </c>
      <c r="F31" s="636"/>
      <c r="G31" s="679"/>
      <c r="H31" s="636"/>
    </row>
    <row r="32" spans="1:8" x14ac:dyDescent="0.25">
      <c r="A32" s="633"/>
      <c r="B32" s="636"/>
      <c r="C32" s="633"/>
      <c r="D32" s="633"/>
      <c r="E32" s="171" t="s">
        <v>194</v>
      </c>
      <c r="F32" s="636"/>
      <c r="G32" s="679"/>
      <c r="H32" s="636"/>
    </row>
    <row r="33" spans="1:8" ht="21.5" thickBot="1" x14ac:dyDescent="0.3">
      <c r="A33" s="633"/>
      <c r="B33" s="636"/>
      <c r="C33" s="633"/>
      <c r="D33" s="634"/>
      <c r="E33" s="173" t="s">
        <v>195</v>
      </c>
      <c r="F33" s="636"/>
      <c r="G33" s="624"/>
      <c r="H33" s="636"/>
    </row>
    <row r="34" spans="1:8" x14ac:dyDescent="0.25">
      <c r="A34" s="633"/>
      <c r="B34" s="636"/>
      <c r="C34" s="633"/>
      <c r="D34" s="632" t="s">
        <v>126</v>
      </c>
      <c r="E34" s="171" t="s">
        <v>196</v>
      </c>
      <c r="F34" s="636"/>
      <c r="G34" s="623"/>
      <c r="H34" s="636"/>
    </row>
    <row r="35" spans="1:8" ht="21.5" thickBot="1" x14ac:dyDescent="0.3">
      <c r="A35" s="633"/>
      <c r="B35" s="636"/>
      <c r="C35" s="633"/>
      <c r="D35" s="634"/>
      <c r="E35" s="173" t="s">
        <v>197</v>
      </c>
      <c r="F35" s="636"/>
      <c r="G35" s="624"/>
      <c r="H35" s="636"/>
    </row>
    <row r="36" spans="1:8" x14ac:dyDescent="0.25">
      <c r="A36" s="633"/>
      <c r="B36" s="636"/>
      <c r="C36" s="633"/>
      <c r="D36" s="632" t="s">
        <v>125</v>
      </c>
      <c r="E36" s="171" t="s">
        <v>198</v>
      </c>
      <c r="F36" s="636"/>
      <c r="G36" s="623"/>
      <c r="H36" s="636"/>
    </row>
    <row r="37" spans="1:8" ht="21.5" thickBot="1" x14ac:dyDescent="0.3">
      <c r="A37" s="634"/>
      <c r="B37" s="637"/>
      <c r="C37" s="634"/>
      <c r="D37" s="634"/>
      <c r="E37" s="173" t="s">
        <v>199</v>
      </c>
      <c r="F37" s="637"/>
      <c r="G37" s="624"/>
      <c r="H37" s="637"/>
    </row>
    <row r="38" spans="1:8" x14ac:dyDescent="0.25">
      <c r="A38" s="657" t="s">
        <v>90</v>
      </c>
      <c r="B38" s="646" t="s">
        <v>10</v>
      </c>
      <c r="C38" s="657" t="s">
        <v>91</v>
      </c>
      <c r="D38" s="657" t="s">
        <v>92</v>
      </c>
      <c r="E38" s="174" t="s">
        <v>200</v>
      </c>
      <c r="F38" s="646">
        <v>80</v>
      </c>
      <c r="G38" s="638">
        <v>80</v>
      </c>
      <c r="H38" s="646">
        <v>9</v>
      </c>
    </row>
    <row r="39" spans="1:8" ht="21" x14ac:dyDescent="0.25">
      <c r="A39" s="658"/>
      <c r="B39" s="647"/>
      <c r="C39" s="658"/>
      <c r="D39" s="658"/>
      <c r="E39" s="175" t="s">
        <v>268</v>
      </c>
      <c r="F39" s="647"/>
      <c r="G39" s="639"/>
      <c r="H39" s="647"/>
    </row>
    <row r="40" spans="1:8" x14ac:dyDescent="0.25">
      <c r="A40" s="658"/>
      <c r="B40" s="647"/>
      <c r="C40" s="658"/>
      <c r="D40" s="658"/>
      <c r="E40" s="175"/>
      <c r="F40" s="647"/>
      <c r="G40" s="639"/>
      <c r="H40" s="647"/>
    </row>
    <row r="41" spans="1:8" x14ac:dyDescent="0.25">
      <c r="A41" s="658"/>
      <c r="B41" s="647"/>
      <c r="C41" s="658"/>
      <c r="D41" s="658"/>
      <c r="E41" s="174" t="s">
        <v>201</v>
      </c>
      <c r="F41" s="647"/>
      <c r="G41" s="639"/>
      <c r="H41" s="647"/>
    </row>
    <row r="42" spans="1:8" ht="21" x14ac:dyDescent="0.25">
      <c r="A42" s="658"/>
      <c r="B42" s="647"/>
      <c r="C42" s="658"/>
      <c r="D42" s="658"/>
      <c r="E42" s="175" t="s">
        <v>202</v>
      </c>
      <c r="F42" s="647"/>
      <c r="G42" s="639"/>
      <c r="H42" s="647"/>
    </row>
    <row r="43" spans="1:8" x14ac:dyDescent="0.25">
      <c r="A43" s="658"/>
      <c r="B43" s="647"/>
      <c r="C43" s="658"/>
      <c r="D43" s="658"/>
      <c r="E43" s="175"/>
      <c r="F43" s="647"/>
      <c r="G43" s="639"/>
      <c r="H43" s="647"/>
    </row>
    <row r="44" spans="1:8" x14ac:dyDescent="0.25">
      <c r="A44" s="658"/>
      <c r="B44" s="647"/>
      <c r="C44" s="658"/>
      <c r="D44" s="658"/>
      <c r="E44" s="174" t="s">
        <v>203</v>
      </c>
      <c r="F44" s="647"/>
      <c r="G44" s="639"/>
      <c r="H44" s="647"/>
    </row>
    <row r="45" spans="1:8" x14ac:dyDescent="0.25">
      <c r="A45" s="658"/>
      <c r="B45" s="647"/>
      <c r="C45" s="658"/>
      <c r="D45" s="658"/>
      <c r="E45" s="175"/>
      <c r="F45" s="647"/>
      <c r="G45" s="639"/>
      <c r="H45" s="647"/>
    </row>
    <row r="46" spans="1:8" ht="13" thickBot="1" x14ac:dyDescent="0.3">
      <c r="A46" s="658"/>
      <c r="B46" s="647"/>
      <c r="C46" s="658"/>
      <c r="D46" s="659"/>
      <c r="E46" s="176"/>
      <c r="F46" s="647"/>
      <c r="G46" s="640"/>
      <c r="H46" s="647"/>
    </row>
    <row r="47" spans="1:8" x14ac:dyDescent="0.25">
      <c r="A47" s="658"/>
      <c r="B47" s="647"/>
      <c r="C47" s="658"/>
      <c r="D47" s="657" t="s">
        <v>204</v>
      </c>
      <c r="E47" s="174" t="s">
        <v>205</v>
      </c>
      <c r="F47" s="647"/>
      <c r="G47" s="638"/>
      <c r="H47" s="647"/>
    </row>
    <row r="48" spans="1:8" ht="32" thickBot="1" x14ac:dyDescent="0.3">
      <c r="A48" s="658"/>
      <c r="B48" s="647"/>
      <c r="C48" s="658"/>
      <c r="D48" s="659"/>
      <c r="E48" s="176" t="s">
        <v>206</v>
      </c>
      <c r="F48" s="647"/>
      <c r="G48" s="640"/>
      <c r="H48" s="647"/>
    </row>
    <row r="49" spans="1:8" x14ac:dyDescent="0.25">
      <c r="A49" s="658"/>
      <c r="B49" s="647"/>
      <c r="C49" s="658"/>
      <c r="D49" s="657" t="s">
        <v>207</v>
      </c>
      <c r="E49" s="174" t="s">
        <v>208</v>
      </c>
      <c r="F49" s="647"/>
      <c r="G49" s="638"/>
      <c r="H49" s="647"/>
    </row>
    <row r="50" spans="1:8" ht="21" x14ac:dyDescent="0.25">
      <c r="A50" s="658"/>
      <c r="B50" s="647"/>
      <c r="C50" s="658"/>
      <c r="D50" s="658"/>
      <c r="E50" s="175" t="s">
        <v>272</v>
      </c>
      <c r="F50" s="647"/>
      <c r="G50" s="639"/>
      <c r="H50" s="647"/>
    </row>
    <row r="51" spans="1:8" ht="21" x14ac:dyDescent="0.25">
      <c r="A51" s="658"/>
      <c r="B51" s="647"/>
      <c r="C51" s="658"/>
      <c r="D51" s="658"/>
      <c r="E51" s="175" t="s">
        <v>273</v>
      </c>
      <c r="F51" s="647"/>
      <c r="G51" s="639"/>
      <c r="H51" s="647"/>
    </row>
    <row r="52" spans="1:8" x14ac:dyDescent="0.25">
      <c r="A52" s="658"/>
      <c r="B52" s="647"/>
      <c r="C52" s="658"/>
      <c r="D52" s="658"/>
      <c r="E52" s="174" t="s">
        <v>209</v>
      </c>
      <c r="F52" s="647"/>
      <c r="G52" s="639"/>
      <c r="H52" s="647"/>
    </row>
    <row r="53" spans="1:8" ht="31.5" x14ac:dyDescent="0.25">
      <c r="A53" s="658"/>
      <c r="B53" s="647"/>
      <c r="C53" s="658"/>
      <c r="D53" s="658"/>
      <c r="E53" s="175" t="s">
        <v>274</v>
      </c>
      <c r="F53" s="647"/>
      <c r="G53" s="639"/>
      <c r="H53" s="647"/>
    </row>
    <row r="54" spans="1:8" ht="13" thickBot="1" x14ac:dyDescent="0.3">
      <c r="A54" s="658"/>
      <c r="B54" s="647"/>
      <c r="C54" s="658"/>
      <c r="D54" s="659"/>
      <c r="E54" s="176"/>
      <c r="F54" s="647"/>
      <c r="G54" s="640"/>
      <c r="H54" s="647"/>
    </row>
    <row r="55" spans="1:8" x14ac:dyDescent="0.25">
      <c r="A55" s="658"/>
      <c r="B55" s="647"/>
      <c r="C55" s="658"/>
      <c r="D55" s="657" t="s">
        <v>210</v>
      </c>
      <c r="E55" s="174" t="s">
        <v>211</v>
      </c>
      <c r="F55" s="647"/>
      <c r="G55" s="638"/>
      <c r="H55" s="647"/>
    </row>
    <row r="56" spans="1:8" ht="21" x14ac:dyDescent="0.25">
      <c r="A56" s="658"/>
      <c r="B56" s="647"/>
      <c r="C56" s="658"/>
      <c r="D56" s="658"/>
      <c r="E56" s="175" t="s">
        <v>275</v>
      </c>
      <c r="F56" s="647"/>
      <c r="G56" s="639"/>
      <c r="H56" s="647"/>
    </row>
    <row r="57" spans="1:8" x14ac:dyDescent="0.25">
      <c r="A57" s="658"/>
      <c r="B57" s="647"/>
      <c r="C57" s="658"/>
      <c r="D57" s="658"/>
      <c r="E57" s="175"/>
      <c r="F57" s="647"/>
      <c r="G57" s="639"/>
      <c r="H57" s="647"/>
    </row>
    <row r="58" spans="1:8" x14ac:dyDescent="0.25">
      <c r="A58" s="658"/>
      <c r="B58" s="647"/>
      <c r="C58" s="658"/>
      <c r="D58" s="658"/>
      <c r="E58" s="174" t="s">
        <v>212</v>
      </c>
      <c r="F58" s="647"/>
      <c r="G58" s="639"/>
      <c r="H58" s="647"/>
    </row>
    <row r="59" spans="1:8" x14ac:dyDescent="0.25">
      <c r="A59" s="658"/>
      <c r="B59" s="647"/>
      <c r="C59" s="658"/>
      <c r="D59" s="658"/>
      <c r="E59" s="175" t="s">
        <v>278</v>
      </c>
      <c r="F59" s="647"/>
      <c r="G59" s="639"/>
      <c r="H59" s="647"/>
    </row>
    <row r="60" spans="1:8" ht="13" thickBot="1" x14ac:dyDescent="0.3">
      <c r="A60" s="658"/>
      <c r="B60" s="647"/>
      <c r="C60" s="658"/>
      <c r="D60" s="659"/>
      <c r="E60" s="176"/>
      <c r="F60" s="647"/>
      <c r="G60" s="640"/>
      <c r="H60" s="647"/>
    </row>
    <row r="61" spans="1:8" ht="13" thickBot="1" x14ac:dyDescent="0.3">
      <c r="A61" s="658"/>
      <c r="B61" s="647"/>
      <c r="C61" s="658"/>
      <c r="D61" s="177" t="s">
        <v>213</v>
      </c>
      <c r="E61" s="176" t="s">
        <v>271</v>
      </c>
      <c r="F61" s="647"/>
      <c r="G61" s="178"/>
      <c r="H61" s="647"/>
    </row>
    <row r="62" spans="1:8" ht="18.75" customHeight="1" x14ac:dyDescent="0.25">
      <c r="A62" s="658"/>
      <c r="B62" s="647"/>
      <c r="C62" s="658"/>
      <c r="D62" s="657" t="s">
        <v>214</v>
      </c>
      <c r="E62" s="660" t="s">
        <v>279</v>
      </c>
      <c r="F62" s="647"/>
      <c r="G62" s="638"/>
      <c r="H62" s="647"/>
    </row>
    <row r="63" spans="1:8" x14ac:dyDescent="0.25">
      <c r="A63" s="658"/>
      <c r="B63" s="647"/>
      <c r="C63" s="658"/>
      <c r="D63" s="658"/>
      <c r="E63" s="661"/>
      <c r="F63" s="647"/>
      <c r="G63" s="639"/>
      <c r="H63" s="647"/>
    </row>
    <row r="64" spans="1:8" ht="13" thickBot="1" x14ac:dyDescent="0.3">
      <c r="A64" s="659"/>
      <c r="B64" s="648"/>
      <c r="C64" s="659"/>
      <c r="D64" s="659"/>
      <c r="E64" s="662"/>
      <c r="F64" s="648"/>
      <c r="G64" s="640"/>
      <c r="H64" s="648"/>
    </row>
    <row r="65" spans="1:8" x14ac:dyDescent="0.25">
      <c r="A65" s="663" t="s">
        <v>93</v>
      </c>
      <c r="B65" s="643" t="s">
        <v>11</v>
      </c>
      <c r="C65" s="663" t="s">
        <v>95</v>
      </c>
      <c r="D65" s="663" t="s">
        <v>94</v>
      </c>
      <c r="E65" s="179" t="s">
        <v>215</v>
      </c>
      <c r="F65" s="666">
        <v>68</v>
      </c>
      <c r="G65" s="677">
        <v>25</v>
      </c>
      <c r="H65" s="643">
        <v>6</v>
      </c>
    </row>
    <row r="66" spans="1:8" ht="13" thickBot="1" x14ac:dyDescent="0.3">
      <c r="A66" s="664"/>
      <c r="B66" s="644"/>
      <c r="C66" s="664"/>
      <c r="D66" s="665"/>
      <c r="E66" s="180" t="s">
        <v>216</v>
      </c>
      <c r="F66" s="667"/>
      <c r="G66" s="678"/>
      <c r="H66" s="644"/>
    </row>
    <row r="67" spans="1:8" ht="41" customHeight="1" thickBot="1" x14ac:dyDescent="0.3">
      <c r="A67" s="664"/>
      <c r="B67" s="644"/>
      <c r="C67" s="664"/>
      <c r="D67" s="164" t="s">
        <v>217</v>
      </c>
      <c r="E67" s="198" t="s">
        <v>280</v>
      </c>
      <c r="F67" s="667"/>
      <c r="G67" s="165">
        <v>15</v>
      </c>
      <c r="H67" s="644"/>
    </row>
    <row r="68" spans="1:8" ht="46" customHeight="1" thickBot="1" x14ac:dyDescent="0.3">
      <c r="A68" s="665"/>
      <c r="B68" s="645"/>
      <c r="C68" s="665"/>
      <c r="D68" s="164" t="s">
        <v>218</v>
      </c>
      <c r="E68" s="199" t="s">
        <v>281</v>
      </c>
      <c r="F68" s="668"/>
      <c r="G68" s="165">
        <v>28</v>
      </c>
      <c r="H68" s="645"/>
    </row>
    <row r="69" spans="1:8" ht="31" customHeight="1" thickBot="1" x14ac:dyDescent="0.3">
      <c r="A69" s="181" t="s">
        <v>96</v>
      </c>
      <c r="B69" s="182" t="s">
        <v>12</v>
      </c>
      <c r="C69" s="183" t="s">
        <v>97</v>
      </c>
      <c r="D69" s="183" t="s">
        <v>98</v>
      </c>
      <c r="E69" s="184" t="s">
        <v>270</v>
      </c>
      <c r="F69" s="182">
        <v>40</v>
      </c>
      <c r="G69" s="185">
        <v>30</v>
      </c>
      <c r="H69" s="182">
        <v>3</v>
      </c>
    </row>
    <row r="70" spans="1:8" ht="36" customHeight="1" x14ac:dyDescent="0.25">
      <c r="A70" s="655" t="s">
        <v>99</v>
      </c>
      <c r="B70" s="641" t="s">
        <v>13</v>
      </c>
      <c r="C70" s="655" t="s">
        <v>221</v>
      </c>
      <c r="D70" s="671" t="s">
        <v>100</v>
      </c>
      <c r="E70" s="673" t="s">
        <v>282</v>
      </c>
      <c r="F70" s="641">
        <v>65</v>
      </c>
      <c r="G70" s="675">
        <v>23</v>
      </c>
      <c r="H70" s="641">
        <v>6</v>
      </c>
    </row>
    <row r="71" spans="1:8" ht="116" customHeight="1" thickBot="1" x14ac:dyDescent="0.3">
      <c r="A71" s="656"/>
      <c r="B71" s="642"/>
      <c r="C71" s="656"/>
      <c r="D71" s="672"/>
      <c r="E71" s="674"/>
      <c r="F71" s="642"/>
      <c r="G71" s="676"/>
      <c r="H71" s="642"/>
    </row>
    <row r="72" spans="1:8" ht="13" thickBot="1" x14ac:dyDescent="0.3">
      <c r="A72" s="186" t="s">
        <v>101</v>
      </c>
      <c r="B72" s="187" t="s">
        <v>4</v>
      </c>
      <c r="C72" s="188" t="s">
        <v>102</v>
      </c>
      <c r="D72" s="188" t="s">
        <v>101</v>
      </c>
      <c r="E72" s="189"/>
      <c r="F72" s="187">
        <v>30</v>
      </c>
      <c r="G72" s="190">
        <v>30</v>
      </c>
      <c r="H72" s="187">
        <v>3</v>
      </c>
    </row>
    <row r="73" spans="1:8" ht="32" thickBot="1" x14ac:dyDescent="0.4">
      <c r="A73" s="191" t="s">
        <v>103</v>
      </c>
      <c r="B73" s="192" t="s">
        <v>104</v>
      </c>
      <c r="C73" s="193" t="s">
        <v>105</v>
      </c>
      <c r="D73" s="194" t="s">
        <v>106</v>
      </c>
      <c r="E73" s="195" t="s">
        <v>269</v>
      </c>
      <c r="F73" s="192">
        <v>140</v>
      </c>
      <c r="G73" s="196"/>
      <c r="H73" s="197">
        <v>6</v>
      </c>
    </row>
    <row r="74" spans="1:8" ht="15" thickBot="1" x14ac:dyDescent="0.4">
      <c r="A74" s="140" t="s">
        <v>107</v>
      </c>
      <c r="B74" s="144" t="s">
        <v>108</v>
      </c>
      <c r="C74" s="143" t="s">
        <v>109</v>
      </c>
      <c r="D74" s="143" t="s">
        <v>110</v>
      </c>
      <c r="E74" s="59"/>
      <c r="F74" s="144"/>
      <c r="G74" s="136"/>
      <c r="H74" s="157">
        <v>12</v>
      </c>
    </row>
  </sheetData>
  <mergeCells count="88">
    <mergeCell ref="F1:G1"/>
    <mergeCell ref="A70:A71"/>
    <mergeCell ref="B70:B71"/>
    <mergeCell ref="D70:D71"/>
    <mergeCell ref="E70:E71"/>
    <mergeCell ref="G70:G71"/>
    <mergeCell ref="A65:A68"/>
    <mergeCell ref="B65:B68"/>
    <mergeCell ref="G65:G66"/>
    <mergeCell ref="D49:D54"/>
    <mergeCell ref="A38:A64"/>
    <mergeCell ref="B38:B64"/>
    <mergeCell ref="A30:A37"/>
    <mergeCell ref="B30:B37"/>
    <mergeCell ref="D30:D33"/>
    <mergeCell ref="G30:G33"/>
    <mergeCell ref="C70:C71"/>
    <mergeCell ref="F70:F71"/>
    <mergeCell ref="D62:D64"/>
    <mergeCell ref="E62:E64"/>
    <mergeCell ref="G62:G64"/>
    <mergeCell ref="C65:C68"/>
    <mergeCell ref="D65:D66"/>
    <mergeCell ref="F65:F68"/>
    <mergeCell ref="C38:C64"/>
    <mergeCell ref="D38:D46"/>
    <mergeCell ref="D47:D48"/>
    <mergeCell ref="G47:G48"/>
    <mergeCell ref="F38:F64"/>
    <mergeCell ref="G49:G54"/>
    <mergeCell ref="D55:D60"/>
    <mergeCell ref="G55:G60"/>
    <mergeCell ref="G38:G46"/>
    <mergeCell ref="H70:H71"/>
    <mergeCell ref="H65:H68"/>
    <mergeCell ref="H38:H64"/>
    <mergeCell ref="D21:D22"/>
    <mergeCell ref="E21:E22"/>
    <mergeCell ref="H30:H37"/>
    <mergeCell ref="D23:D24"/>
    <mergeCell ref="G23:G24"/>
    <mergeCell ref="H25:H29"/>
    <mergeCell ref="F19:F24"/>
    <mergeCell ref="H19:H24"/>
    <mergeCell ref="F25:F29"/>
    <mergeCell ref="G21:G22"/>
    <mergeCell ref="G19:G20"/>
    <mergeCell ref="A2:A13"/>
    <mergeCell ref="A25:A29"/>
    <mergeCell ref="G36:G37"/>
    <mergeCell ref="B25:B29"/>
    <mergeCell ref="D25:D26"/>
    <mergeCell ref="E25:E26"/>
    <mergeCell ref="C25:C29"/>
    <mergeCell ref="G25:G26"/>
    <mergeCell ref="D28:D29"/>
    <mergeCell ref="G28:G29"/>
    <mergeCell ref="C30:C37"/>
    <mergeCell ref="D34:D35"/>
    <mergeCell ref="G34:G35"/>
    <mergeCell ref="D36:D37"/>
    <mergeCell ref="F30:F37"/>
    <mergeCell ref="G17:G18"/>
    <mergeCell ref="J6:J7"/>
    <mergeCell ref="J8:J9"/>
    <mergeCell ref="J11:J12"/>
    <mergeCell ref="J13:J14"/>
    <mergeCell ref="D14:D16"/>
    <mergeCell ref="I2:I13"/>
    <mergeCell ref="G14:G16"/>
    <mergeCell ref="D8:D13"/>
    <mergeCell ref="D6:D7"/>
    <mergeCell ref="E15:E16"/>
    <mergeCell ref="H2:H13"/>
    <mergeCell ref="F2:F13"/>
    <mergeCell ref="H14:H18"/>
    <mergeCell ref="D17:D18"/>
    <mergeCell ref="B2:B13"/>
    <mergeCell ref="C2:C13"/>
    <mergeCell ref="D2:D5"/>
    <mergeCell ref="F14:F18"/>
    <mergeCell ref="C14:C18"/>
    <mergeCell ref="A14:A18"/>
    <mergeCell ref="B14:B18"/>
    <mergeCell ref="A19:A24"/>
    <mergeCell ref="B19:B24"/>
    <mergeCell ref="D19:D20"/>
    <mergeCell ref="C19:C24"/>
  </mergeCells>
  <phoneticPr fontId="12" type="noConversion"/>
  <pageMargins left="0.78749999999999998" right="0.78749999999999998" top="0.98402777777777772" bottom="0.98402777777777772" header="0.51180555555555551" footer="0.51180555555555551"/>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3:Z68"/>
  <sheetViews>
    <sheetView workbookViewId="0">
      <selection activeCell="C57" sqref="C57"/>
    </sheetView>
  </sheetViews>
  <sheetFormatPr baseColWidth="10" defaultRowHeight="12.5" x14ac:dyDescent="0.25"/>
  <cols>
    <col min="1" max="1" width="25.6328125" bestFit="1" customWidth="1"/>
    <col min="2" max="2" width="26" bestFit="1" customWidth="1"/>
    <col min="3" max="3" width="11.81640625" bestFit="1" customWidth="1"/>
    <col min="7" max="7" width="14.453125" bestFit="1" customWidth="1"/>
    <col min="9" max="9" width="14.36328125" bestFit="1" customWidth="1"/>
    <col min="11" max="11" width="10.36328125" bestFit="1" customWidth="1"/>
    <col min="12" max="12" width="14.1796875" bestFit="1" customWidth="1"/>
    <col min="13" max="13" width="12" bestFit="1" customWidth="1"/>
    <col min="16" max="16" width="17.81640625" bestFit="1" customWidth="1"/>
    <col min="23" max="23" width="11.6328125" bestFit="1" customWidth="1"/>
  </cols>
  <sheetData>
    <row r="3" spans="1:26" ht="30" x14ac:dyDescent="0.6">
      <c r="A3" s="224" t="s">
        <v>283</v>
      </c>
    </row>
    <row r="4" spans="1:26" ht="13" thickBot="1" x14ac:dyDescent="0.3"/>
    <row r="5" spans="1:26" ht="23" x14ac:dyDescent="0.5">
      <c r="A5" s="692" t="s">
        <v>160</v>
      </c>
      <c r="B5" s="692" t="s">
        <v>161</v>
      </c>
      <c r="C5" s="383" t="s">
        <v>162</v>
      </c>
      <c r="D5" s="384" t="s">
        <v>120</v>
      </c>
      <c r="E5" s="337">
        <f>'SeptHarmonie octobre 24'!P38</f>
        <v>5</v>
      </c>
      <c r="F5" s="684">
        <f>SUM(E5:E8)</f>
        <v>22</v>
      </c>
      <c r="G5" s="686">
        <v>40</v>
      </c>
      <c r="I5" s="225" t="s">
        <v>284</v>
      </c>
      <c r="J5" s="226"/>
      <c r="K5" s="226"/>
      <c r="L5" s="226"/>
      <c r="M5" s="226"/>
      <c r="N5" s="226"/>
    </row>
    <row r="6" spans="1:26" ht="13" thickBot="1" x14ac:dyDescent="0.3">
      <c r="A6" s="693"/>
      <c r="B6" s="693"/>
      <c r="C6" s="340" t="s">
        <v>334</v>
      </c>
      <c r="D6" s="385" t="s">
        <v>137</v>
      </c>
      <c r="E6" s="338">
        <f>'SeptHarmonie octobre 24'!P39</f>
        <v>0</v>
      </c>
      <c r="F6" s="695"/>
      <c r="G6" s="687"/>
    </row>
    <row r="7" spans="1:26" ht="13.5" thickBot="1" x14ac:dyDescent="0.35">
      <c r="A7" s="693"/>
      <c r="B7" s="693"/>
      <c r="C7" s="386" t="s">
        <v>163</v>
      </c>
      <c r="D7" s="387" t="s">
        <v>135</v>
      </c>
      <c r="E7" s="338">
        <f>'SeptHarmonie octobre 24'!P40</f>
        <v>11</v>
      </c>
      <c r="F7" s="695"/>
      <c r="G7" s="687"/>
      <c r="J7" s="422" t="s">
        <v>285</v>
      </c>
      <c r="K7" s="423" t="s">
        <v>286</v>
      </c>
      <c r="L7" s="423" t="s">
        <v>391</v>
      </c>
      <c r="M7" s="424" t="s">
        <v>287</v>
      </c>
      <c r="N7" s="422" t="s">
        <v>288</v>
      </c>
      <c r="O7" s="423" t="s">
        <v>323</v>
      </c>
      <c r="Q7" s="246" t="s">
        <v>325</v>
      </c>
      <c r="R7" s="245">
        <v>13</v>
      </c>
    </row>
    <row r="8" spans="1:26" ht="13.5" thickBot="1" x14ac:dyDescent="0.3">
      <c r="A8" s="693"/>
      <c r="B8" s="694"/>
      <c r="C8" s="388" t="s">
        <v>164</v>
      </c>
      <c r="D8" s="389" t="s">
        <v>169</v>
      </c>
      <c r="E8" s="341">
        <f>'SeptHarmonie octobre 24'!P41</f>
        <v>6</v>
      </c>
      <c r="F8" s="685"/>
      <c r="G8" s="687"/>
      <c r="I8">
        <v>1</v>
      </c>
      <c r="J8" s="425" t="s">
        <v>289</v>
      </c>
      <c r="K8" s="426" t="s">
        <v>290</v>
      </c>
      <c r="L8" s="426" t="s">
        <v>122</v>
      </c>
      <c r="M8" s="427">
        <f>D24+D36</f>
        <v>0</v>
      </c>
      <c r="N8" s="427">
        <f>E24+E36</f>
        <v>0</v>
      </c>
      <c r="O8" s="254">
        <f>M8*1.5+N8</f>
        <v>0</v>
      </c>
      <c r="Q8" s="246" t="s">
        <v>326</v>
      </c>
      <c r="R8" s="247">
        <v>10</v>
      </c>
      <c r="U8" t="s">
        <v>363</v>
      </c>
      <c r="V8">
        <v>1298</v>
      </c>
      <c r="W8" s="365">
        <f>V8/$V$14</f>
        <v>0.32445944256967879</v>
      </c>
      <c r="X8">
        <f>V8/4</f>
        <v>324.5</v>
      </c>
      <c r="Y8">
        <f>X8/2</f>
        <v>162.25</v>
      </c>
      <c r="Z8" s="365">
        <f>Y8/$Y$14</f>
        <v>0.32445944256967879</v>
      </c>
    </row>
    <row r="9" spans="1:26" x14ac:dyDescent="0.25">
      <c r="A9" s="693"/>
      <c r="B9" s="692" t="s">
        <v>165</v>
      </c>
      <c r="C9" s="390" t="s">
        <v>166</v>
      </c>
      <c r="D9" s="288" t="s">
        <v>170</v>
      </c>
      <c r="E9" s="337">
        <f>'SeptHarmonie octobre 24'!P42</f>
        <v>12</v>
      </c>
      <c r="F9" s="684">
        <f>SUM(E9:E10)</f>
        <v>24</v>
      </c>
      <c r="G9" s="687"/>
      <c r="I9">
        <v>2</v>
      </c>
      <c r="J9" s="428" t="s">
        <v>315</v>
      </c>
      <c r="K9" s="429" t="s">
        <v>316</v>
      </c>
      <c r="L9" s="429" t="s">
        <v>123</v>
      </c>
      <c r="M9" s="430">
        <f>D17+D25</f>
        <v>18.5</v>
      </c>
      <c r="N9" s="430">
        <f>E17+E25</f>
        <v>0</v>
      </c>
      <c r="O9" s="248">
        <f>M9*1.5+N9</f>
        <v>27.75</v>
      </c>
      <c r="Q9" t="s">
        <v>392</v>
      </c>
      <c r="R9" s="249">
        <v>2</v>
      </c>
      <c r="U9" t="s">
        <v>364</v>
      </c>
      <c r="V9">
        <v>10</v>
      </c>
      <c r="W9" s="365">
        <f t="shared" ref="W9:W13" si="0">V9/$V$14</f>
        <v>2.499687539057618E-3</v>
      </c>
      <c r="X9">
        <f t="shared" ref="X9:X13" si="1">V9/4</f>
        <v>2.5</v>
      </c>
      <c r="Y9">
        <f t="shared" ref="Y9:Y13" si="2">X9/2</f>
        <v>1.25</v>
      </c>
      <c r="Z9" s="365">
        <f t="shared" ref="Z9:Z13" si="3">Y9/$Y$14</f>
        <v>2.499687539057618E-3</v>
      </c>
    </row>
    <row r="10" spans="1:26" ht="13" thickBot="1" x14ac:dyDescent="0.3">
      <c r="A10" s="693"/>
      <c r="B10" s="694"/>
      <c r="C10" s="391" t="s">
        <v>167</v>
      </c>
      <c r="D10" s="156" t="s">
        <v>382</v>
      </c>
      <c r="E10" s="339">
        <f>'SeptHarmonie octobre 24'!P43</f>
        <v>12</v>
      </c>
      <c r="F10" s="685"/>
      <c r="G10" s="687"/>
      <c r="I10">
        <v>3</v>
      </c>
      <c r="J10" s="431" t="s">
        <v>317</v>
      </c>
      <c r="K10" s="432" t="s">
        <v>318</v>
      </c>
      <c r="L10" s="432" t="s">
        <v>119</v>
      </c>
      <c r="M10" s="433">
        <f>D21</f>
        <v>0</v>
      </c>
      <c r="N10" s="433">
        <f>E21</f>
        <v>0</v>
      </c>
      <c r="O10" s="253">
        <f>M10*1.5+N10</f>
        <v>0</v>
      </c>
      <c r="U10" t="s">
        <v>365</v>
      </c>
      <c r="V10">
        <v>80</v>
      </c>
      <c r="W10" s="365">
        <f t="shared" si="0"/>
        <v>1.9997500312460944E-2</v>
      </c>
      <c r="X10">
        <f t="shared" si="1"/>
        <v>20</v>
      </c>
      <c r="Y10">
        <f t="shared" si="2"/>
        <v>10</v>
      </c>
      <c r="Z10" s="365">
        <f t="shared" si="3"/>
        <v>1.9997500312460944E-2</v>
      </c>
    </row>
    <row r="11" spans="1:26" ht="13" x14ac:dyDescent="0.25">
      <c r="A11" s="693"/>
      <c r="B11" s="692" t="s">
        <v>76</v>
      </c>
      <c r="C11" s="392" t="s">
        <v>168</v>
      </c>
      <c r="D11" s="680" t="s">
        <v>337</v>
      </c>
      <c r="E11" s="682">
        <f>'SeptHarmonie octobre 24'!P44+'SeptHarmonie octobre 24'!P45</f>
        <v>22</v>
      </c>
      <c r="F11" s="684">
        <f>SUM(E11+E12)</f>
        <v>22</v>
      </c>
      <c r="G11" s="687"/>
      <c r="I11">
        <v>4</v>
      </c>
      <c r="J11" s="428" t="s">
        <v>393</v>
      </c>
      <c r="K11" s="429" t="s">
        <v>394</v>
      </c>
      <c r="L11" s="429" t="s">
        <v>395</v>
      </c>
      <c r="M11" s="430">
        <f>D59</f>
        <v>30</v>
      </c>
      <c r="N11" s="430">
        <f>E59</f>
        <v>0</v>
      </c>
      <c r="O11" s="248">
        <f>M11*1.5+N11</f>
        <v>45</v>
      </c>
      <c r="Q11" s="246" t="s">
        <v>327</v>
      </c>
      <c r="U11" t="s">
        <v>366</v>
      </c>
      <c r="V11">
        <v>12.5</v>
      </c>
      <c r="W11" s="365">
        <f t="shared" si="0"/>
        <v>3.1246094238220222E-3</v>
      </c>
      <c r="X11">
        <f t="shared" si="1"/>
        <v>3.125</v>
      </c>
      <c r="Y11">
        <f t="shared" si="2"/>
        <v>1.5625</v>
      </c>
      <c r="Z11" s="365">
        <f t="shared" si="3"/>
        <v>3.1246094238220222E-3</v>
      </c>
    </row>
    <row r="12" spans="1:26" ht="13" thickBot="1" x14ac:dyDescent="0.3">
      <c r="A12" s="694"/>
      <c r="B12" s="694"/>
      <c r="C12" s="393"/>
      <c r="D12" s="681"/>
      <c r="E12" s="683"/>
      <c r="F12" s="685"/>
      <c r="G12" s="688"/>
      <c r="I12">
        <v>5</v>
      </c>
      <c r="J12" s="428" t="s">
        <v>396</v>
      </c>
      <c r="K12" s="429" t="s">
        <v>397</v>
      </c>
      <c r="L12" s="429" t="s">
        <v>387</v>
      </c>
      <c r="M12" s="430">
        <f>D44</f>
        <v>0</v>
      </c>
      <c r="N12" s="430">
        <f>E44</f>
        <v>0</v>
      </c>
      <c r="O12" s="248">
        <f>M12*1.5+N12</f>
        <v>0</v>
      </c>
      <c r="U12" t="s">
        <v>367</v>
      </c>
      <c r="V12">
        <v>200</v>
      </c>
      <c r="W12" s="365">
        <f t="shared" si="0"/>
        <v>4.9993750781152355E-2</v>
      </c>
      <c r="X12">
        <f t="shared" si="1"/>
        <v>50</v>
      </c>
      <c r="Y12">
        <f t="shared" si="2"/>
        <v>25</v>
      </c>
      <c r="Z12" s="365">
        <f t="shared" si="3"/>
        <v>4.9993750781152355E-2</v>
      </c>
    </row>
    <row r="13" spans="1:26" ht="13" thickBot="1" x14ac:dyDescent="0.3">
      <c r="I13">
        <v>6</v>
      </c>
      <c r="J13" s="428" t="s">
        <v>351</v>
      </c>
      <c r="K13" s="429" t="s">
        <v>350</v>
      </c>
      <c r="L13" s="429" t="s">
        <v>340</v>
      </c>
      <c r="M13" s="430">
        <f>D27</f>
        <v>14</v>
      </c>
      <c r="N13" s="430">
        <f>E27</f>
        <v>0</v>
      </c>
      <c r="O13" s="248">
        <f t="shared" ref="O13:O29" si="4">M13*1.5+N13</f>
        <v>21</v>
      </c>
      <c r="U13" t="s">
        <v>368</v>
      </c>
      <c r="V13">
        <v>2400</v>
      </c>
      <c r="W13" s="365">
        <f t="shared" si="0"/>
        <v>0.59992500937382831</v>
      </c>
      <c r="X13">
        <f t="shared" si="1"/>
        <v>600</v>
      </c>
      <c r="Y13">
        <f t="shared" si="2"/>
        <v>300</v>
      </c>
      <c r="Z13" s="365">
        <f t="shared" si="3"/>
        <v>0.59992500937382831</v>
      </c>
    </row>
    <row r="14" spans="1:26" ht="13.5" thickBot="1" x14ac:dyDescent="0.35">
      <c r="A14" s="60" t="s">
        <v>158</v>
      </c>
      <c r="B14" s="65" t="s">
        <v>57</v>
      </c>
      <c r="C14" s="60" t="s">
        <v>176</v>
      </c>
      <c r="D14" s="130" t="s">
        <v>151</v>
      </c>
      <c r="E14" s="228" t="s">
        <v>297</v>
      </c>
      <c r="F14" s="131" t="s">
        <v>171</v>
      </c>
      <c r="G14" s="229" t="s">
        <v>298</v>
      </c>
      <c r="I14">
        <v>7</v>
      </c>
      <c r="J14" s="428" t="s">
        <v>311</v>
      </c>
      <c r="K14" s="429" t="s">
        <v>312</v>
      </c>
      <c r="L14" s="429" t="s">
        <v>149</v>
      </c>
      <c r="M14" s="430">
        <f>D57</f>
        <v>14</v>
      </c>
      <c r="N14" s="430">
        <f>E57</f>
        <v>0</v>
      </c>
      <c r="O14" s="248">
        <f t="shared" si="4"/>
        <v>21</v>
      </c>
      <c r="V14">
        <f>SUM(V8:V13)</f>
        <v>4000.5</v>
      </c>
      <c r="W14" s="365">
        <f>SUM(W8:W13)</f>
        <v>1</v>
      </c>
      <c r="X14">
        <f>SUM(X8:X13)</f>
        <v>1000.125</v>
      </c>
      <c r="Y14">
        <f>SUM(Y8:Y13)</f>
        <v>500.0625</v>
      </c>
      <c r="Z14" s="365">
        <f>SUM(Z8:Z13)</f>
        <v>1</v>
      </c>
    </row>
    <row r="15" spans="1:26" ht="13" thickBot="1" x14ac:dyDescent="0.3">
      <c r="A15" s="696" t="s">
        <v>6</v>
      </c>
      <c r="B15" s="66" t="s">
        <v>114</v>
      </c>
      <c r="C15" s="394"/>
      <c r="D15" s="394">
        <f>'SeptHarmonie octobre 24'!G38+'Nov 24'!G28+'Dec 24'!G19+'Jan 25'!F19+'Février 25'!F34+'Mars - Avr 25'!G30+'Mai 24'!G42+'Juin 24'!G23</f>
        <v>0</v>
      </c>
      <c r="E15" s="394">
        <f>'SeptHarmonie octobre 24'!H38+'Nov 24'!H28+'Dec 24'!H19+'Jan 25'!G19+'Février 25'!G34+'Mars - Avr 25'!H30+'Mai 24'!H42+'Juin 24'!H23</f>
        <v>0</v>
      </c>
      <c r="F15" s="699">
        <f>SUM(D15:D18)+SUM(E15:E18)</f>
        <v>18.5</v>
      </c>
      <c r="G15" s="702">
        <v>30</v>
      </c>
      <c r="H15" s="230"/>
      <c r="I15">
        <v>8</v>
      </c>
      <c r="J15" s="431" t="s">
        <v>319</v>
      </c>
      <c r="K15" s="432" t="s">
        <v>320</v>
      </c>
      <c r="L15" s="432" t="s">
        <v>169</v>
      </c>
      <c r="M15" s="433">
        <f>E8</f>
        <v>6</v>
      </c>
      <c r="N15" s="433">
        <f>F8</f>
        <v>0</v>
      </c>
      <c r="O15" s="253">
        <f t="shared" si="4"/>
        <v>9</v>
      </c>
    </row>
    <row r="16" spans="1:26" ht="13" thickBot="1" x14ac:dyDescent="0.3">
      <c r="A16" s="697"/>
      <c r="B16" s="703" t="s">
        <v>85</v>
      </c>
      <c r="C16" s="395" t="s">
        <v>111</v>
      </c>
      <c r="D16" s="394">
        <f>'SeptHarmonie octobre 24'!G39+'Nov 24'!G29+'Dec 24'!G20+'Jan 25'!F20+'Février 25'!F35+'Mars - Avr 25'!G31+'Mai 24'!G43+'Juin 24'!G24</f>
        <v>0</v>
      </c>
      <c r="E16" s="394">
        <f>'SeptHarmonie octobre 24'!H39+'Nov 24'!H29+'Dec 24'!H20+'Jan 25'!G20+'Février 25'!G35+'Mars - Avr 25'!H31+'Mai 24'!H43+'Juin 24'!H24</f>
        <v>0</v>
      </c>
      <c r="F16" s="700"/>
      <c r="G16" s="702"/>
      <c r="H16" s="230"/>
      <c r="I16">
        <v>9</v>
      </c>
      <c r="J16" s="428" t="s">
        <v>291</v>
      </c>
      <c r="K16" s="429" t="s">
        <v>292</v>
      </c>
      <c r="L16" s="429" t="s">
        <v>112</v>
      </c>
      <c r="M16" s="430">
        <f>D15+D61</f>
        <v>0</v>
      </c>
      <c r="N16" s="430">
        <f>E15+E61</f>
        <v>0</v>
      </c>
      <c r="O16" s="248">
        <f t="shared" si="4"/>
        <v>0</v>
      </c>
    </row>
    <row r="17" spans="1:15" ht="13" thickBot="1" x14ac:dyDescent="0.3">
      <c r="A17" s="697"/>
      <c r="B17" s="704" t="s">
        <v>115</v>
      </c>
      <c r="C17" s="125" t="s">
        <v>123</v>
      </c>
      <c r="D17" s="394">
        <f>'SeptHarmonie octobre 24'!G40+'Nov 24'!G30+'Dec 24'!G21+'Jan 25'!F21+'Février 25'!F36+'Mars - Avr 25'!G32+'Mai 24'!G44+'Juin 24'!G25</f>
        <v>18.5</v>
      </c>
      <c r="E17" s="394">
        <f>'SeptHarmonie octobre 24'!H40+'Nov 24'!H30+'Dec 24'!H21+'Jan 25'!G21+'Février 25'!G36+'Mars - Avr 25'!H32+'Mai 24'!H44+'Juin 24'!H25</f>
        <v>0</v>
      </c>
      <c r="F17" s="700"/>
      <c r="G17" s="702"/>
      <c r="H17" s="230"/>
      <c r="I17">
        <v>10</v>
      </c>
      <c r="J17" s="431" t="s">
        <v>398</v>
      </c>
      <c r="K17" s="432" t="s">
        <v>399</v>
      </c>
      <c r="L17" s="432" t="s">
        <v>384</v>
      </c>
      <c r="M17" s="433">
        <f>D32</f>
        <v>0</v>
      </c>
      <c r="N17" s="433">
        <f>E32</f>
        <v>0</v>
      </c>
      <c r="O17" s="253">
        <f t="shared" si="4"/>
        <v>0</v>
      </c>
    </row>
    <row r="18" spans="1:15" ht="13" thickBot="1" x14ac:dyDescent="0.3">
      <c r="A18" s="698"/>
      <c r="B18" s="67" t="s">
        <v>116</v>
      </c>
      <c r="C18" s="396" t="s">
        <v>383</v>
      </c>
      <c r="D18" s="394">
        <f>'SeptHarmonie octobre 24'!G41+'Nov 24'!G31+'Dec 24'!G22+'Jan 25'!F22+'Février 25'!F37+'Mars - Avr 25'!G33+'Mai 24'!G45+'Juin 24'!G26</f>
        <v>0</v>
      </c>
      <c r="E18" s="394">
        <f>'SeptHarmonie octobre 24'!H41+'Nov 24'!H31+'Dec 24'!H22+'Jan 25'!G22+'Février 25'!G37+'Mars - Avr 25'!H33+'Mai 24'!H45+'Juin 24'!H26</f>
        <v>0</v>
      </c>
      <c r="F18" s="701"/>
      <c r="G18" s="702"/>
      <c r="H18" s="230"/>
      <c r="I18">
        <v>11</v>
      </c>
      <c r="J18" s="431" t="s">
        <v>400</v>
      </c>
      <c r="K18" s="432" t="s">
        <v>401</v>
      </c>
      <c r="L18" s="432" t="s">
        <v>382</v>
      </c>
      <c r="M18" s="433">
        <f>E10+D54+D35</f>
        <v>12</v>
      </c>
      <c r="N18" s="433">
        <f>F10+E54+E35</f>
        <v>0</v>
      </c>
      <c r="O18" s="253">
        <f t="shared" si="4"/>
        <v>18</v>
      </c>
    </row>
    <row r="19" spans="1:15" ht="13.5" thickBot="1" x14ac:dyDescent="0.3">
      <c r="A19" s="61"/>
      <c r="B19" s="21"/>
      <c r="C19" s="63"/>
      <c r="D19" s="126">
        <f>'SeptHarmonie octobre 24'!G42+'Nov 24'!G32+'Dec 24'!G23+'Jan 25'!F23+'Février 25'!F38+'Mars - Avr 25'!G34+'Mai 24'!G46+'Juin 24'!G27</f>
        <v>0</v>
      </c>
      <c r="E19" s="126">
        <f>'SeptHarmonie octobre 24'!H42+'Nov 24'!H32+'Dec 24'!H23+'Jan 25'!G23+'Février 25'!G38+'Mars - Avr 25'!H34+'Mai 24'!H46+'Juin 24'!H27</f>
        <v>0</v>
      </c>
      <c r="F19" s="133"/>
      <c r="G19" s="229"/>
      <c r="I19">
        <v>12</v>
      </c>
      <c r="J19" s="431" t="s">
        <v>301</v>
      </c>
      <c r="K19" s="432" t="s">
        <v>302</v>
      </c>
      <c r="L19" s="432" t="s">
        <v>127</v>
      </c>
      <c r="M19" s="433">
        <f>D48+D47</f>
        <v>0</v>
      </c>
      <c r="N19" s="433">
        <f>E48+E47</f>
        <v>0</v>
      </c>
      <c r="O19" s="253">
        <f t="shared" si="4"/>
        <v>0</v>
      </c>
    </row>
    <row r="20" spans="1:15" ht="13" thickBot="1" x14ac:dyDescent="0.3">
      <c r="A20" s="705" t="s">
        <v>7</v>
      </c>
      <c r="B20" s="68" t="s">
        <v>117</v>
      </c>
      <c r="C20" s="87" t="s">
        <v>113</v>
      </c>
      <c r="D20" s="87">
        <f>'SeptHarmonie octobre 24'!G43+'Nov 24'!G33+'Dec 24'!G24+'Jan 25'!F24+'Février 25'!F39+'Mars - Avr 25'!G35+'Mai 24'!G47+'Juin 24'!G28</f>
        <v>0</v>
      </c>
      <c r="E20" s="87">
        <f>'SeptHarmonie octobre 24'!H43+'Nov 24'!H33+'Dec 24'!H24+'Jan 25'!G24+'Février 25'!G39+'Mars - Avr 25'!H35+'Mai 24'!H47+'Juin 24'!H28</f>
        <v>28</v>
      </c>
      <c r="F20" s="699">
        <f>SUM(D20:D22)+SUM(E20:E22)</f>
        <v>28</v>
      </c>
      <c r="G20" s="702">
        <v>40</v>
      </c>
      <c r="H20" s="231"/>
      <c r="I20">
        <v>13</v>
      </c>
      <c r="J20" s="431" t="s">
        <v>303</v>
      </c>
      <c r="K20" s="432" t="s">
        <v>304</v>
      </c>
      <c r="L20" s="432" t="s">
        <v>137</v>
      </c>
      <c r="M20" s="433">
        <f>D39</f>
        <v>0</v>
      </c>
      <c r="N20" s="433">
        <f>E39</f>
        <v>0</v>
      </c>
      <c r="O20" s="253">
        <f t="shared" si="4"/>
        <v>0</v>
      </c>
    </row>
    <row r="21" spans="1:15" ht="13" thickBot="1" x14ac:dyDescent="0.3">
      <c r="A21" s="706"/>
      <c r="B21" s="69" t="s">
        <v>118</v>
      </c>
      <c r="C21" s="88" t="s">
        <v>119</v>
      </c>
      <c r="D21" s="87">
        <f>'SeptHarmonie octobre 24'!G44+'Nov 24'!G34+'Dec 24'!G25+'Jan 25'!F25+'Février 25'!F40+'Mars - Avr 25'!G36+'Mai 24'!G48+'Juin 24'!G29</f>
        <v>0</v>
      </c>
      <c r="E21" s="87">
        <f>'SeptHarmonie octobre 24'!H44+'Nov 24'!H34+'Dec 24'!H25+'Jan 25'!G25+'Février 25'!G40+'Mars - Avr 25'!H36+'Mai 24'!H48+'Juin 24'!H29</f>
        <v>0</v>
      </c>
      <c r="F21" s="711"/>
      <c r="G21" s="702"/>
      <c r="H21" s="231"/>
      <c r="I21">
        <v>14</v>
      </c>
      <c r="J21" s="428" t="s">
        <v>332</v>
      </c>
      <c r="K21" s="429" t="s">
        <v>333</v>
      </c>
      <c r="L21" s="429" t="s">
        <v>341</v>
      </c>
      <c r="M21" s="430">
        <f>D45</f>
        <v>7</v>
      </c>
      <c r="N21" s="430">
        <f>E45</f>
        <v>0</v>
      </c>
      <c r="O21" s="248">
        <f t="shared" si="4"/>
        <v>10.5</v>
      </c>
    </row>
    <row r="22" spans="1:15" ht="13" thickBot="1" x14ac:dyDescent="0.3">
      <c r="A22" s="707"/>
      <c r="B22" s="68" t="s">
        <v>121</v>
      </c>
      <c r="C22" s="87" t="s">
        <v>120</v>
      </c>
      <c r="D22" s="87">
        <f>'SeptHarmonie octobre 24'!G45+'Nov 24'!G35+'Dec 24'!G26+'Jan 25'!F26+'Février 25'!F41+'Mars - Avr 25'!G37+'Mai 24'!G49+'Juin 24'!G30</f>
        <v>0</v>
      </c>
      <c r="E22" s="87">
        <f>'SeptHarmonie octobre 24'!H45+'Nov 24'!H35+'Dec 24'!H26+'Jan 25'!G26+'Février 25'!G41+'Mars - Avr 25'!H37+'Mai 24'!H49+'Juin 24'!H30</f>
        <v>0</v>
      </c>
      <c r="F22" s="701"/>
      <c r="G22" s="702"/>
      <c r="H22" s="231"/>
      <c r="I22">
        <v>15</v>
      </c>
      <c r="J22" s="431" t="s">
        <v>402</v>
      </c>
      <c r="K22" s="432" t="s">
        <v>403</v>
      </c>
      <c r="L22" s="432" t="s">
        <v>358</v>
      </c>
      <c r="M22" s="433">
        <f>D30</f>
        <v>0</v>
      </c>
      <c r="N22" s="433">
        <f>E30</f>
        <v>0</v>
      </c>
      <c r="O22" s="253">
        <f t="shared" si="4"/>
        <v>0</v>
      </c>
    </row>
    <row r="23" spans="1:15" ht="13.5" thickBot="1" x14ac:dyDescent="0.3">
      <c r="A23" s="62"/>
      <c r="B23" s="21"/>
      <c r="C23" s="63"/>
      <c r="D23" s="126"/>
      <c r="E23" s="126"/>
      <c r="F23" s="133"/>
      <c r="G23" s="229"/>
      <c r="I23">
        <v>16</v>
      </c>
      <c r="J23" s="431" t="s">
        <v>352</v>
      </c>
      <c r="K23" s="432" t="s">
        <v>353</v>
      </c>
      <c r="L23" s="432" t="s">
        <v>337</v>
      </c>
      <c r="M23" s="433">
        <f>E11</f>
        <v>22</v>
      </c>
      <c r="N23" s="433"/>
      <c r="O23" s="253">
        <f t="shared" si="4"/>
        <v>33</v>
      </c>
    </row>
    <row r="24" spans="1:15" ht="13" thickBot="1" x14ac:dyDescent="0.3">
      <c r="A24" s="712" t="s">
        <v>8</v>
      </c>
      <c r="B24" s="70" t="s">
        <v>131</v>
      </c>
      <c r="C24" s="89" t="s">
        <v>122</v>
      </c>
      <c r="D24" s="89">
        <f>'SeptHarmonie octobre 24'!G47+'Nov 24'!G37+'Dec 24'!G28+'Jan 25'!F28+'Février 25'!F43+'Mars - Avr 25'!G39+'Mai 24'!G51</f>
        <v>0</v>
      </c>
      <c r="E24" s="89">
        <f>'SeptHarmonie octobre 24'!H47+'Nov 24'!H37+'Dec 24'!H28+'Jan 25'!G28+'Février 25'!G43+'Mars - Avr 25'!H39+'Mai 24'!H51</f>
        <v>0</v>
      </c>
      <c r="F24" s="699">
        <f>SUM(D24:D27)+SUM(E24:E27)</f>
        <v>14</v>
      </c>
      <c r="G24" s="702">
        <v>30</v>
      </c>
      <c r="H24" s="231"/>
      <c r="I24">
        <v>17</v>
      </c>
      <c r="J24" s="434" t="s">
        <v>293</v>
      </c>
      <c r="K24" s="435" t="s">
        <v>294</v>
      </c>
      <c r="L24" s="435" t="s">
        <v>111</v>
      </c>
      <c r="M24" s="436">
        <f>D16+D29+D51+D55+D62+D37</f>
        <v>0</v>
      </c>
      <c r="N24" s="436">
        <f>E16+E29+E51+E55+E62+E37</f>
        <v>14</v>
      </c>
      <c r="O24" s="250">
        <f t="shared" si="4"/>
        <v>14</v>
      </c>
    </row>
    <row r="25" spans="1:15" ht="13" thickBot="1" x14ac:dyDescent="0.3">
      <c r="A25" s="713"/>
      <c r="B25" s="71" t="s">
        <v>130</v>
      </c>
      <c r="C25" s="90" t="s">
        <v>123</v>
      </c>
      <c r="D25" s="89">
        <f>'SeptHarmonie octobre 24'!G48+'Nov 24'!G38+'Dec 24'!G29+'Jan 25'!F29+'Février 25'!F44+'Mars - Avr 25'!G40+'Mai 24'!G52</f>
        <v>0</v>
      </c>
      <c r="E25" s="89">
        <f>'SeptHarmonie octobre 24'!H48+'Nov 24'!H38+'Dec 24'!H29+'Jan 25'!G29+'Février 25'!G44+'Mars - Avr 25'!H40+'Mai 24'!H52</f>
        <v>0</v>
      </c>
      <c r="F25" s="711"/>
      <c r="G25" s="702"/>
      <c r="H25" s="231"/>
      <c r="I25">
        <v>18</v>
      </c>
      <c r="J25" s="431" t="s">
        <v>305</v>
      </c>
      <c r="K25" s="432" t="s">
        <v>306</v>
      </c>
      <c r="L25" s="432" t="s">
        <v>113</v>
      </c>
      <c r="M25" s="433">
        <f>D20+D26+D43+D63</f>
        <v>0</v>
      </c>
      <c r="N25" s="433">
        <f>E20+E26+E43</f>
        <v>28</v>
      </c>
      <c r="O25" s="253">
        <f t="shared" si="4"/>
        <v>28</v>
      </c>
    </row>
    <row r="26" spans="1:15" ht="13" thickBot="1" x14ac:dyDescent="0.3">
      <c r="A26" s="713"/>
      <c r="B26" s="72" t="s">
        <v>128</v>
      </c>
      <c r="C26" s="72" t="s">
        <v>113</v>
      </c>
      <c r="D26" s="89">
        <f>'SeptHarmonie octobre 24'!G49+'Nov 24'!G39+'Dec 24'!G30+'Jan 25'!F30+'Février 25'!F45+'Mars - Avr 25'!G41+'Mai 24'!G53</f>
        <v>0</v>
      </c>
      <c r="E26" s="89">
        <f>'SeptHarmonie octobre 24'!H49+'Nov 24'!H39+'Dec 24'!H30+'Jan 25'!G30+'Février 25'!G45+'Mars - Avr 25'!H41+'Mai 24'!H53</f>
        <v>0</v>
      </c>
      <c r="F26" s="700"/>
      <c r="G26" s="702"/>
      <c r="H26" s="231"/>
      <c r="I26">
        <v>19</v>
      </c>
      <c r="J26" s="431" t="s">
        <v>313</v>
      </c>
      <c r="K26" s="432" t="s">
        <v>314</v>
      </c>
      <c r="L26" s="432" t="s">
        <v>170</v>
      </c>
      <c r="M26" s="433">
        <f>E9</f>
        <v>12</v>
      </c>
      <c r="N26" s="252"/>
      <c r="O26" s="253">
        <f t="shared" si="4"/>
        <v>18</v>
      </c>
    </row>
    <row r="27" spans="1:15" ht="13" thickBot="1" x14ac:dyDescent="0.3">
      <c r="A27" s="714"/>
      <c r="B27" s="73" t="s">
        <v>129</v>
      </c>
      <c r="C27" s="73" t="s">
        <v>340</v>
      </c>
      <c r="D27" s="89">
        <f>'SeptHarmonie octobre 24'!G50+'Nov 24'!G40+'Dec 24'!G31+'Jan 25'!F31+'Février 25'!F46+'Mars - Avr 25'!G42+'Mai 24'!G54</f>
        <v>14</v>
      </c>
      <c r="E27" s="89">
        <f>'SeptHarmonie octobre 24'!H50+'Nov 24'!H40+'Dec 24'!H31+'Jan 25'!G31+'Février 25'!G46+'Mars - Avr 25'!H42+'Mai 24'!H54</f>
        <v>0</v>
      </c>
      <c r="F27" s="715"/>
      <c r="G27" s="702"/>
      <c r="H27" s="231"/>
      <c r="I27">
        <v>20</v>
      </c>
      <c r="J27" s="431" t="s">
        <v>309</v>
      </c>
      <c r="K27" s="432" t="s">
        <v>310</v>
      </c>
      <c r="L27" s="432" t="s">
        <v>146</v>
      </c>
      <c r="M27" s="433">
        <f>D52</f>
        <v>0</v>
      </c>
      <c r="N27" s="433">
        <f>E52</f>
        <v>0</v>
      </c>
      <c r="O27" s="253">
        <f t="shared" si="4"/>
        <v>0</v>
      </c>
    </row>
    <row r="28" spans="1:15" ht="13.5" thickBot="1" x14ac:dyDescent="0.3">
      <c r="A28" s="63"/>
      <c r="B28" s="21"/>
      <c r="C28" s="63"/>
      <c r="D28" s="126"/>
      <c r="E28" s="126"/>
      <c r="F28" s="133"/>
      <c r="G28" s="229"/>
      <c r="I28">
        <v>21</v>
      </c>
      <c r="J28" s="431" t="s">
        <v>299</v>
      </c>
      <c r="K28" s="432" t="s">
        <v>300</v>
      </c>
      <c r="L28" s="432" t="s">
        <v>120</v>
      </c>
      <c r="M28" s="433">
        <f>E5+D22+D40+D41</f>
        <v>5</v>
      </c>
      <c r="N28" s="433">
        <f>E22+E40+E41</f>
        <v>0</v>
      </c>
      <c r="O28" s="253">
        <f t="shared" si="4"/>
        <v>7.5</v>
      </c>
    </row>
    <row r="29" spans="1:15" ht="14" customHeight="1" thickBot="1" x14ac:dyDescent="0.3">
      <c r="A29" s="689" t="s">
        <v>9</v>
      </c>
      <c r="B29" s="397" t="s">
        <v>124</v>
      </c>
      <c r="C29" s="398" t="s">
        <v>111</v>
      </c>
      <c r="D29" s="93">
        <f>'SeptHarmonie octobre 24'!G52+'Nov 24'!G42+'Dec 24'!G33+'Jan 25'!F33+'Février 25'!F48+'Mars - Avr 25'!G44+'Mai 24'!G56</f>
        <v>0</v>
      </c>
      <c r="E29" s="93">
        <f>'SeptHarmonie octobre 24'!H52+'Nov 24'!H42+'Dec 24'!H33+'Jan 25'!G33+'Février 25'!G48+'Mars - Avr 25'!H44+'Mai 24'!H56</f>
        <v>14</v>
      </c>
      <c r="F29" s="699">
        <f>SUM(D29:D32)+SUM(E29:E32)</f>
        <v>14</v>
      </c>
      <c r="G29" s="686">
        <v>42</v>
      </c>
      <c r="H29" s="231"/>
      <c r="I29">
        <v>22</v>
      </c>
      <c r="J29" s="434" t="s">
        <v>307</v>
      </c>
      <c r="K29" s="435" t="s">
        <v>308</v>
      </c>
      <c r="L29" s="435" t="s">
        <v>404</v>
      </c>
      <c r="M29" s="436">
        <f>D49</f>
        <v>0</v>
      </c>
      <c r="N29" s="436">
        <f>E49</f>
        <v>0</v>
      </c>
      <c r="O29" s="250">
        <f t="shared" si="4"/>
        <v>0</v>
      </c>
    </row>
    <row r="30" spans="1:15" ht="14" customHeight="1" thickBot="1" x14ac:dyDescent="0.3">
      <c r="A30" s="690"/>
      <c r="B30" s="399" t="s">
        <v>125</v>
      </c>
      <c r="C30" s="400" t="s">
        <v>358</v>
      </c>
      <c r="D30" s="93">
        <f>'SeptHarmonie octobre 24'!G53+'Nov 24'!G43+'Dec 24'!G34+'Jan 25'!F34+'Février 25'!F49+'Mars - Avr 25'!G45+'Mai 24'!G57</f>
        <v>0</v>
      </c>
      <c r="E30" s="93">
        <f>'SeptHarmonie octobre 24'!H53+'Nov 24'!H43+'Dec 24'!H34+'Jan 25'!G34+'Février 25'!G49+'Mars - Avr 25'!H45+'Mai 24'!H57</f>
        <v>0</v>
      </c>
      <c r="F30" s="711"/>
      <c r="G30" s="687"/>
      <c r="H30" s="231"/>
      <c r="I30">
        <v>23</v>
      </c>
      <c r="J30" s="428" t="s">
        <v>295</v>
      </c>
      <c r="K30" s="429" t="s">
        <v>296</v>
      </c>
      <c r="L30" s="429" t="s">
        <v>135</v>
      </c>
      <c r="M30" s="430">
        <f>D38+E7</f>
        <v>11</v>
      </c>
      <c r="N30" s="430">
        <f>E38+F7</f>
        <v>0</v>
      </c>
      <c r="O30" s="248">
        <f>M30*1.5+N30</f>
        <v>16.5</v>
      </c>
    </row>
    <row r="31" spans="1:15" ht="14" customHeight="1" thickBot="1" x14ac:dyDescent="0.3">
      <c r="A31" s="690"/>
      <c r="B31" s="397"/>
      <c r="C31" s="401"/>
      <c r="D31" s="93">
        <f>'SeptHarmonie octobre 24'!G54+'Nov 24'!G44+'Dec 24'!G35+'Jan 25'!F35+'Février 25'!F50+'Mars - Avr 25'!G46+'Mai 24'!G58</f>
        <v>0</v>
      </c>
      <c r="E31" s="93">
        <f>'SeptHarmonie octobre 24'!H54+'Nov 24'!H44+'Dec 24'!H35+'Jan 25'!G35+'Février 25'!G50+'Mars - Avr 25'!H46+'Mai 24'!H58</f>
        <v>0</v>
      </c>
      <c r="F31" s="711"/>
      <c r="G31" s="687"/>
      <c r="H31" s="231"/>
      <c r="I31">
        <v>24</v>
      </c>
      <c r="J31" s="428" t="s">
        <v>405</v>
      </c>
      <c r="K31" s="429" t="s">
        <v>406</v>
      </c>
      <c r="L31" s="429" t="s">
        <v>407</v>
      </c>
      <c r="M31" s="430">
        <f>D64</f>
        <v>25</v>
      </c>
      <c r="N31" s="430">
        <f>E64</f>
        <v>0</v>
      </c>
      <c r="O31" s="248">
        <f t="shared" ref="O31:O32" si="5">M31*1.5+N31</f>
        <v>37.5</v>
      </c>
    </row>
    <row r="32" spans="1:15" ht="14" customHeight="1" thickBot="1" x14ac:dyDescent="0.3">
      <c r="A32" s="690"/>
      <c r="B32" s="399" t="s">
        <v>126</v>
      </c>
      <c r="C32" s="401" t="s">
        <v>384</v>
      </c>
      <c r="D32" s="93">
        <f>'SeptHarmonie octobre 24'!G55+'Nov 24'!G45+'Dec 24'!G36+'Jan 25'!F36+'Février 25'!F51+'Mars - Avr 25'!G47+'Mai 24'!G59</f>
        <v>0</v>
      </c>
      <c r="E32" s="93">
        <f>'SeptHarmonie octobre 24'!H55+'Nov 24'!H45+'Dec 24'!H36+'Jan 25'!G36+'Février 25'!G51+'Mars - Avr 25'!H47+'Mai 24'!H59</f>
        <v>0</v>
      </c>
      <c r="F32" s="711"/>
      <c r="G32" s="687"/>
      <c r="H32" s="231"/>
      <c r="I32">
        <v>25</v>
      </c>
      <c r="J32" s="428" t="s">
        <v>408</v>
      </c>
      <c r="K32" s="429" t="s">
        <v>409</v>
      </c>
      <c r="L32" s="429" t="s">
        <v>383</v>
      </c>
      <c r="M32" s="430">
        <f>D18</f>
        <v>0</v>
      </c>
      <c r="N32" s="430">
        <f>E18</f>
        <v>0</v>
      </c>
      <c r="O32" s="248">
        <f t="shared" si="5"/>
        <v>0</v>
      </c>
    </row>
    <row r="33" spans="1:15" ht="13" thickBot="1" x14ac:dyDescent="0.3">
      <c r="A33" s="691"/>
      <c r="B33" s="74"/>
      <c r="C33" s="402"/>
      <c r="D33" s="93">
        <f>'SeptHarmonie octobre 24'!G56+'Nov 24'!G46+'Dec 24'!G37+'Jan 25'!F37+'Février 25'!F52+'Mars - Avr 25'!G48+'Mai 24'!G60</f>
        <v>0</v>
      </c>
      <c r="E33" s="93">
        <f>'SeptHarmonie octobre 24'!H56+'Nov 24'!H46+'Dec 24'!H37+'Jan 25'!G37+'Février 25'!G52+'Mars - Avr 25'!H48+'Mai 24'!H60</f>
        <v>0</v>
      </c>
      <c r="F33" s="701"/>
      <c r="G33" s="688"/>
      <c r="J33" s="437"/>
      <c r="K33" s="438"/>
      <c r="L33" s="432"/>
      <c r="M33" s="439"/>
      <c r="N33" s="440"/>
      <c r="O33" s="253"/>
    </row>
    <row r="34" spans="1:15" ht="14" customHeight="1" thickBot="1" x14ac:dyDescent="0.3">
      <c r="A34" s="63"/>
      <c r="B34" s="21"/>
      <c r="C34" s="63"/>
      <c r="D34" s="126"/>
      <c r="E34" s="126"/>
      <c r="F34" s="133"/>
      <c r="G34" s="229"/>
      <c r="H34" s="231"/>
      <c r="J34" s="441"/>
      <c r="K34" s="442"/>
      <c r="L34" s="443"/>
      <c r="M34" s="444"/>
      <c r="N34" s="251"/>
      <c r="O34" s="250"/>
    </row>
    <row r="35" spans="1:15" ht="14" customHeight="1" thickBot="1" x14ac:dyDescent="0.3">
      <c r="A35" s="708" t="s">
        <v>10</v>
      </c>
      <c r="B35" s="403" t="s">
        <v>385</v>
      </c>
      <c r="C35" s="404" t="s">
        <v>382</v>
      </c>
      <c r="D35" s="77">
        <f>'SeptHarmonie octobre 24'!G58+'Nov 24'!G48+'Dec 24'!G39+'Jan 25'!F39+'Février 25'!F54+'Mars - Avr 25'!G50+'Mai 24'!G62</f>
        <v>0</v>
      </c>
      <c r="E35" s="77">
        <f>'SeptHarmonie octobre 24'!H58+'Nov 24'!H48+'Dec 24'!H39+'Jan 25'!G39+'Février 25'!G54+'Mars - Avr 25'!H50+'Mai 24'!H62</f>
        <v>0</v>
      </c>
      <c r="F35" s="699">
        <f>SUM(D35:D45)+SUM(E35:E45)</f>
        <v>7</v>
      </c>
      <c r="G35" s="686">
        <v>80</v>
      </c>
      <c r="H35" s="231"/>
      <c r="J35" s="441"/>
      <c r="K35" s="445"/>
      <c r="L35" s="435"/>
      <c r="M35" s="444"/>
      <c r="N35" s="251"/>
      <c r="O35" s="250"/>
    </row>
    <row r="36" spans="1:15" ht="14" customHeight="1" thickBot="1" x14ac:dyDescent="0.3">
      <c r="A36" s="709"/>
      <c r="B36" s="75" t="s">
        <v>132</v>
      </c>
      <c r="C36" s="111" t="s">
        <v>122</v>
      </c>
      <c r="D36" s="77">
        <f>'SeptHarmonie octobre 24'!G59+'Nov 24'!G49+'Dec 24'!G40+'Jan 25'!F40+'Février 25'!F55+'Mars - Avr 25'!G51+'Mai 24'!G63</f>
        <v>0</v>
      </c>
      <c r="E36" s="77">
        <f>'SeptHarmonie octobre 24'!H59+'Nov 24'!H49+'Dec 24'!H40+'Jan 25'!G40+'Février 25'!G55+'Mars - Avr 25'!H51+'Mai 24'!H63</f>
        <v>0</v>
      </c>
      <c r="F36" s="711"/>
      <c r="G36" s="687"/>
      <c r="H36" s="231"/>
      <c r="J36" s="446"/>
      <c r="K36" s="447"/>
      <c r="L36" s="447"/>
      <c r="M36" s="448"/>
      <c r="N36" s="255"/>
      <c r="O36" s="256"/>
    </row>
    <row r="37" spans="1:15" ht="14" customHeight="1" thickBot="1" x14ac:dyDescent="0.3">
      <c r="A37" s="709"/>
      <c r="B37" s="75" t="s">
        <v>133</v>
      </c>
      <c r="C37" s="111" t="s">
        <v>111</v>
      </c>
      <c r="D37" s="77">
        <f>'SeptHarmonie octobre 24'!G60+'Nov 24'!G50+'Dec 24'!G41+'Jan 25'!F41+'Février 25'!F56+'Mars - Avr 25'!G52+'Mai 24'!G64</f>
        <v>0</v>
      </c>
      <c r="E37" s="77">
        <f>'SeptHarmonie octobre 24'!H60+'Nov 24'!H50+'Dec 24'!H41+'Jan 25'!G41+'Février 25'!G56+'Mars - Avr 25'!H52+'Mai 24'!H64</f>
        <v>0</v>
      </c>
      <c r="F37" s="711"/>
      <c r="G37" s="687"/>
      <c r="H37" s="231"/>
      <c r="L37">
        <f>SUM(L8:L36)</f>
        <v>0</v>
      </c>
      <c r="M37">
        <f>SUM(M8:M36)</f>
        <v>176.5</v>
      </c>
      <c r="N37">
        <f t="shared" ref="N37:O37" si="6">SUM(N8:N36)</f>
        <v>42</v>
      </c>
      <c r="O37">
        <f t="shared" si="6"/>
        <v>306.75</v>
      </c>
    </row>
    <row r="38" spans="1:15" ht="14" customHeight="1" thickBot="1" x14ac:dyDescent="0.3">
      <c r="A38" s="709"/>
      <c r="B38" s="75" t="s">
        <v>134</v>
      </c>
      <c r="C38" s="111" t="s">
        <v>135</v>
      </c>
      <c r="D38" s="77">
        <f>'SeptHarmonie octobre 24'!G61+'Nov 24'!G51+'Dec 24'!G42+'Jan 25'!F42+'Février 25'!F57+'Mars - Avr 25'!G53+'Mai 24'!G65</f>
        <v>0</v>
      </c>
      <c r="E38" s="77">
        <f>'SeptHarmonie octobre 24'!H61+'Nov 24'!H51+'Dec 24'!H42+'Jan 25'!G42+'Février 25'!G57+'Mars - Avr 25'!H53+'Mai 24'!H65</f>
        <v>0</v>
      </c>
      <c r="F38" s="711"/>
      <c r="G38" s="687"/>
      <c r="H38" s="231"/>
      <c r="K38">
        <f>L37+M37</f>
        <v>176.5</v>
      </c>
    </row>
    <row r="39" spans="1:15" ht="14" customHeight="1" thickBot="1" x14ac:dyDescent="0.3">
      <c r="A39" s="709"/>
      <c r="B39" s="76" t="s">
        <v>136</v>
      </c>
      <c r="C39" s="112" t="s">
        <v>137</v>
      </c>
      <c r="D39" s="77">
        <f>'SeptHarmonie octobre 24'!G62+'Nov 24'!G52+'Dec 24'!G43+'Jan 25'!F43+'Février 25'!F58+'Mars - Avr 25'!G54+'Mai 24'!G66</f>
        <v>0</v>
      </c>
      <c r="E39" s="77">
        <f>'SeptHarmonie octobre 24'!H62+'Nov 24'!H52+'Dec 24'!H43+'Jan 25'!G43+'Février 25'!G58+'Mars - Avr 25'!H54+'Mai 24'!H66</f>
        <v>0</v>
      </c>
      <c r="F39" s="711"/>
      <c r="G39" s="687"/>
      <c r="H39" s="231"/>
    </row>
    <row r="40" spans="1:15" ht="14" customHeight="1" thickBot="1" x14ac:dyDescent="0.3">
      <c r="A40" s="709"/>
      <c r="B40" s="404" t="s">
        <v>138</v>
      </c>
      <c r="C40" s="404" t="s">
        <v>120</v>
      </c>
      <c r="D40" s="77">
        <f>'SeptHarmonie octobre 24'!G63+'Nov 24'!G53+'Dec 24'!G44+'Jan 25'!F44+'Février 25'!F59+'Mars - Avr 25'!G55+'Mai 24'!G67</f>
        <v>0</v>
      </c>
      <c r="E40" s="77">
        <f>'SeptHarmonie octobre 24'!H63+'Nov 24'!H53+'Dec 24'!H44+'Jan 25'!G44+'Février 25'!G59+'Mars - Avr 25'!H55+'Mai 24'!H67</f>
        <v>0</v>
      </c>
      <c r="F40" s="711"/>
      <c r="G40" s="687"/>
      <c r="H40" s="231"/>
    </row>
    <row r="41" spans="1:15" ht="14" customHeight="1" thickBot="1" x14ac:dyDescent="0.3">
      <c r="A41" s="709"/>
      <c r="B41" s="78" t="s">
        <v>139</v>
      </c>
      <c r="C41" s="78" t="s">
        <v>120</v>
      </c>
      <c r="D41" s="77">
        <f>'SeptHarmonie octobre 24'!G64+'Nov 24'!G54+'Dec 24'!G45+'Jan 25'!F45+'Février 25'!F60+'Mars - Avr 25'!G56+'Mai 24'!G68</f>
        <v>0</v>
      </c>
      <c r="E41" s="77">
        <f>'SeptHarmonie octobre 24'!H64+'Nov 24'!H54+'Dec 24'!H45+'Jan 25'!G45+'Février 25'!G60+'Mars - Avr 25'!H56+'Mai 24'!H68</f>
        <v>0</v>
      </c>
      <c r="F41" s="711"/>
      <c r="G41" s="687"/>
      <c r="H41" s="231"/>
    </row>
    <row r="42" spans="1:15" ht="14" customHeight="1" thickBot="1" x14ac:dyDescent="0.3">
      <c r="A42" s="709"/>
      <c r="B42" s="405"/>
      <c r="C42" s="406"/>
      <c r="D42" s="77">
        <f>'SeptHarmonie octobre 24'!G65+'Nov 24'!G55+'Dec 24'!G46+'Jan 25'!F46+'Février 25'!F61+'Mars - Avr 25'!G57+'Mai 24'!G69</f>
        <v>0</v>
      </c>
      <c r="E42" s="77">
        <f>'SeptHarmonie octobre 24'!H65+'Nov 24'!H55+'Dec 24'!H46+'Jan 25'!G46+'Février 25'!G61+'Mars - Avr 25'!H57+'Mai 24'!H69</f>
        <v>0</v>
      </c>
      <c r="F42" s="711"/>
      <c r="G42" s="687"/>
      <c r="H42" s="231"/>
      <c r="J42" t="s">
        <v>336</v>
      </c>
    </row>
    <row r="43" spans="1:15" ht="14" customHeight="1" thickBot="1" x14ac:dyDescent="0.3">
      <c r="A43" s="709"/>
      <c r="B43" s="79" t="s">
        <v>140</v>
      </c>
      <c r="C43" s="99" t="s">
        <v>113</v>
      </c>
      <c r="D43" s="77">
        <f>'SeptHarmonie octobre 24'!G66+'Nov 24'!G56+'Dec 24'!G47+'Jan 25'!F47+'Février 25'!F62+'Mars - Avr 25'!G58+'Mai 24'!G70</f>
        <v>0</v>
      </c>
      <c r="E43" s="77">
        <f>'SeptHarmonie octobre 24'!H66+'Nov 24'!H56+'Dec 24'!H47+'Jan 25'!G47+'Février 25'!G62+'Mars - Avr 25'!H58+'Mai 24'!H70</f>
        <v>0</v>
      </c>
      <c r="F43" s="711"/>
      <c r="G43" s="687"/>
      <c r="H43" s="231"/>
    </row>
    <row r="44" spans="1:15" ht="14" customHeight="1" thickBot="1" x14ac:dyDescent="0.3">
      <c r="A44" s="709"/>
      <c r="B44" s="407" t="s">
        <v>386</v>
      </c>
      <c r="C44" s="404" t="s">
        <v>387</v>
      </c>
      <c r="D44" s="77">
        <f>'SeptHarmonie octobre 24'!G67+'Nov 24'!G57+'Dec 24'!G48+'Jan 25'!F48+'Février 25'!F63+'Mars - Avr 25'!G59+'Mai 24'!G71</f>
        <v>0</v>
      </c>
      <c r="E44" s="77">
        <f>'SeptHarmonie octobre 24'!H67+'Nov 24'!H57+'Dec 24'!H48+'Jan 25'!G48+'Février 25'!G63+'Mars - Avr 25'!H59+'Mai 24'!H71</f>
        <v>0</v>
      </c>
      <c r="F44" s="711"/>
      <c r="G44" s="687"/>
      <c r="H44" s="231"/>
    </row>
    <row r="45" spans="1:15" ht="13" thickBot="1" x14ac:dyDescent="0.3">
      <c r="A45" s="710"/>
      <c r="B45" s="408" t="s">
        <v>388</v>
      </c>
      <c r="C45" s="78" t="s">
        <v>341</v>
      </c>
      <c r="D45" s="77">
        <f>'SeptHarmonie octobre 24'!G68+'Nov 24'!G58+'Dec 24'!G49+'Jan 25'!F49+'Février 25'!F64+'Mars - Avr 25'!G60+'Mai 24'!G72</f>
        <v>7</v>
      </c>
      <c r="E45" s="77">
        <f>'SeptHarmonie octobre 24'!H68+'Nov 24'!H58+'Dec 24'!H49+'Jan 25'!G49+'Février 25'!G64+'Mars - Avr 25'!H60+'Mai 24'!H72</f>
        <v>0</v>
      </c>
      <c r="F45" s="701"/>
      <c r="G45" s="688"/>
    </row>
    <row r="46" spans="1:15" ht="13.5" thickBot="1" x14ac:dyDescent="0.3">
      <c r="A46" s="63"/>
      <c r="B46" s="21"/>
      <c r="C46" s="63"/>
      <c r="D46" s="126"/>
      <c r="E46" s="126"/>
      <c r="F46" s="133"/>
      <c r="G46" s="229"/>
      <c r="H46" s="231"/>
    </row>
    <row r="47" spans="1:15" ht="13" thickBot="1" x14ac:dyDescent="0.3">
      <c r="A47" s="716" t="s">
        <v>11</v>
      </c>
      <c r="B47" s="381" t="s">
        <v>141</v>
      </c>
      <c r="C47" s="409" t="s">
        <v>127</v>
      </c>
      <c r="D47" s="257">
        <f>'SeptHarmonie octobre 24'!G70+'Nov 24'!G60+'Dec 24'!G51+'Jan 25'!F51+'Février 25'!F66+'Mars - Avr 25'!G62+'Mai 24'!G74</f>
        <v>0</v>
      </c>
      <c r="E47" s="381">
        <f>'SeptHarmonie octobre 24'!H70+'Nov 24'!H60+'Dec 24'!H51+'Jan 25'!G51+'Février 25'!G66+'Mars - Avr 25'!H62+'Mai 24'!H74</f>
        <v>0</v>
      </c>
      <c r="F47" s="719">
        <f>SUM(D47:D49)+SUM(E47:E49)</f>
        <v>0</v>
      </c>
      <c r="G47" s="702">
        <v>68</v>
      </c>
      <c r="H47" s="231"/>
    </row>
    <row r="48" spans="1:15" ht="13" thickBot="1" x14ac:dyDescent="0.3">
      <c r="A48" s="717"/>
      <c r="B48" s="232" t="s">
        <v>142</v>
      </c>
      <c r="C48" s="258" t="s">
        <v>127</v>
      </c>
      <c r="D48" s="257">
        <f>'SeptHarmonie octobre 24'!G71+'Nov 24'!G61+'Dec 24'!G52+'Jan 25'!F52+'Février 25'!F67+'Mars - Avr 25'!G63+'Mai 24'!G75</f>
        <v>0</v>
      </c>
      <c r="E48" s="381">
        <f>'SeptHarmonie octobre 24'!H71+'Nov 24'!H61+'Dec 24'!H52+'Jan 25'!G52+'Février 25'!G67+'Mars - Avr 25'!H63+'Mai 24'!H75</f>
        <v>0</v>
      </c>
      <c r="F48" s="700"/>
      <c r="G48" s="702"/>
      <c r="H48" s="231"/>
    </row>
    <row r="49" spans="1:8" ht="13" thickBot="1" x14ac:dyDescent="0.3">
      <c r="A49" s="718"/>
      <c r="B49" s="233" t="s">
        <v>143</v>
      </c>
      <c r="C49" s="259" t="s">
        <v>144</v>
      </c>
      <c r="D49" s="257">
        <f>'SeptHarmonie octobre 24'!G72+'Nov 24'!G62+'Dec 24'!G53+'Jan 25'!F53+'Février 25'!F68+'Mars - Avr 25'!G64+'Mai 24'!G76</f>
        <v>0</v>
      </c>
      <c r="E49" s="382">
        <f>'SeptHarmonie octobre 24'!H72+'Nov 24'!H62+'Dec 24'!H53+'Jan 25'!G53+'Février 25'!G68+'Mars - Avr 25'!H64+'Mai 24'!H76</f>
        <v>0</v>
      </c>
      <c r="F49" s="715"/>
      <c r="G49" s="702"/>
    </row>
    <row r="50" spans="1:8" ht="13.5" customHeight="1" thickBot="1" x14ac:dyDescent="0.3">
      <c r="A50" s="63"/>
      <c r="B50" s="21"/>
      <c r="C50" s="63"/>
      <c r="D50" s="126"/>
      <c r="E50" s="126"/>
      <c r="F50" s="133"/>
      <c r="G50" s="229"/>
      <c r="H50" s="231"/>
    </row>
    <row r="51" spans="1:8" ht="13.5" customHeight="1" thickBot="1" x14ac:dyDescent="0.3">
      <c r="A51" s="720" t="s">
        <v>12</v>
      </c>
      <c r="B51" s="260" t="s">
        <v>159</v>
      </c>
      <c r="C51" s="260" t="s">
        <v>111</v>
      </c>
      <c r="D51" s="260">
        <f>'SeptHarmonie octobre 24'!G74+'Nov 24'!G64+'Dec 24'!G55+'Jan 25'!F55+'Février 25'!F70+'Mars - Avr 25'!G66+'Mai 24'!G78</f>
        <v>0</v>
      </c>
      <c r="E51" s="511">
        <f>'SeptHarmonie octobre 24'!H74+'Nov 24'!H64+'Dec 24'!H55+'Jan 25'!G55+'Février 25'!G70+'Mars - Avr 25'!H66+'Mai 24'!H78</f>
        <v>0</v>
      </c>
      <c r="F51" s="719">
        <f>SUM(D51:D52)+SUM(E51:E52)</f>
        <v>0</v>
      </c>
      <c r="G51" s="702">
        <v>40</v>
      </c>
      <c r="H51" s="231"/>
    </row>
    <row r="52" spans="1:8" ht="13" thickBot="1" x14ac:dyDescent="0.3">
      <c r="A52" s="721"/>
      <c r="B52" s="260" t="s">
        <v>145</v>
      </c>
      <c r="C52" s="260" t="s">
        <v>146</v>
      </c>
      <c r="D52" s="260">
        <f>'SeptHarmonie octobre 24'!G75+'Nov 24'!G65+'Dec 24'!G56+'Jan 25'!F56+'Février 25'!F71+'Mars - Avr 25'!G67+'Mai 24'!G79</f>
        <v>0</v>
      </c>
      <c r="E52" s="512">
        <f>'SeptHarmonie octobre 24'!H75+'Nov 24'!H65+'Dec 24'!H56+'Jan 25'!G56+'Février 25'!G71+'Mars - Avr 25'!H67+'Mai 24'!H79</f>
        <v>0</v>
      </c>
      <c r="F52" s="715"/>
      <c r="G52" s="702"/>
    </row>
    <row r="53" spans="1:8" ht="13.5" thickBot="1" x14ac:dyDescent="0.3">
      <c r="A53" s="63"/>
      <c r="B53" s="21"/>
      <c r="C53" s="63"/>
      <c r="D53" s="126"/>
      <c r="E53" s="126"/>
      <c r="F53" s="133"/>
      <c r="G53" s="229"/>
      <c r="H53" s="231"/>
    </row>
    <row r="54" spans="1:8" ht="13" thickBot="1" x14ac:dyDescent="0.3">
      <c r="A54" s="723" t="s">
        <v>13</v>
      </c>
      <c r="B54" s="414" t="s">
        <v>155</v>
      </c>
      <c r="C54" s="415" t="s">
        <v>382</v>
      </c>
      <c r="D54" s="261">
        <f>'SeptHarmonie octobre 24'!G77+'Nov 24'!G67+'Dec 24'!G58+'Jan 25'!F58+'Février 25'!F73+'Mars - Avr 25'!G69+'Mai 24'!G81</f>
        <v>0</v>
      </c>
      <c r="E54" s="234">
        <f>'SeptHarmonie octobre 24'!H77+'Nov 24'!H67+'Dec 24'!H58+'Jan 25'!G58+'Février 25'!G73+'Mars - Avr 25'!H69+'Mai 24'!H81</f>
        <v>0</v>
      </c>
      <c r="F54" s="719">
        <f>SUM(D54:D57)+SUM(E54:E57)</f>
        <v>14</v>
      </c>
      <c r="G54" s="702">
        <v>65</v>
      </c>
      <c r="H54" s="231"/>
    </row>
    <row r="55" spans="1:8" ht="13" thickBot="1" x14ac:dyDescent="0.3">
      <c r="A55" s="724"/>
      <c r="B55" s="235" t="s">
        <v>321</v>
      </c>
      <c r="C55" s="284" t="s">
        <v>111</v>
      </c>
      <c r="D55" s="261">
        <f>'SeptHarmonie octobre 24'!G78+'Nov 24'!G68+'Dec 24'!G59+'Jan 25'!F59+'Février 25'!F74+'Mars - Avr 25'!G70+'Mai 24'!G82</f>
        <v>0</v>
      </c>
      <c r="E55" s="234">
        <f>'SeptHarmonie octobre 24'!H78+'Nov 24'!H68+'Dec 24'!H59+'Jan 25'!G59+'Février 25'!G74+'Mars - Avr 25'!H70+'Mai 24'!H82</f>
        <v>0</v>
      </c>
      <c r="F55" s="700"/>
      <c r="G55" s="702"/>
      <c r="H55" s="231"/>
    </row>
    <row r="56" spans="1:8" ht="13" thickBot="1" x14ac:dyDescent="0.3">
      <c r="A56" s="724"/>
      <c r="B56" s="235" t="s">
        <v>322</v>
      </c>
      <c r="C56" s="416" t="s">
        <v>341</v>
      </c>
      <c r="D56" s="261">
        <f>'SeptHarmonie octobre 24'!G79+'Nov 24'!G69+'Dec 24'!G60+'Jan 25'!F60+'Février 25'!F75+'Mars - Avr 25'!G71+'Mai 24'!G83</f>
        <v>0</v>
      </c>
      <c r="E56" s="234">
        <f>'SeptHarmonie octobre 24'!H79+'Nov 24'!H69+'Dec 24'!H60+'Jan 25'!G60+'Février 25'!G75+'Mars - Avr 25'!H71+'Mai 24'!H83</f>
        <v>0</v>
      </c>
      <c r="F56" s="700"/>
      <c r="G56" s="702"/>
      <c r="H56" s="231"/>
    </row>
    <row r="57" spans="1:8" ht="13" thickBot="1" x14ac:dyDescent="0.3">
      <c r="A57" s="725"/>
      <c r="B57" s="236" t="s">
        <v>148</v>
      </c>
      <c r="C57" s="262" t="s">
        <v>149</v>
      </c>
      <c r="D57" s="261">
        <f>'SeptHarmonie octobre 24'!G80+'Nov 24'!G70+'Dec 24'!G61+'Jan 25'!F61+'Février 25'!F76+'Mars - Avr 25'!G72+'Mai 24'!G84</f>
        <v>14</v>
      </c>
      <c r="E57" s="234">
        <f>'SeptHarmonie octobre 24'!H80+'Nov 24'!H70+'Dec 24'!H61+'Jan 25'!G61+'Février 25'!G76+'Mars - Avr 25'!H72+'Mai 24'!H84</f>
        <v>0</v>
      </c>
      <c r="F57" s="715"/>
      <c r="G57" s="702"/>
    </row>
    <row r="58" spans="1:8" ht="13.5" thickBot="1" x14ac:dyDescent="0.3">
      <c r="A58" s="63"/>
      <c r="B58" s="21"/>
      <c r="C58" s="63"/>
      <c r="D58" s="126"/>
      <c r="E58" s="126"/>
      <c r="F58" s="282"/>
      <c r="G58" s="229"/>
    </row>
    <row r="59" spans="1:8" ht="16" thickBot="1" x14ac:dyDescent="0.4">
      <c r="A59" s="64" t="s">
        <v>4</v>
      </c>
      <c r="B59" s="417" t="s">
        <v>150</v>
      </c>
      <c r="C59" s="418" t="s">
        <v>395</v>
      </c>
      <c r="D59" s="102">
        <f>'SeptHarmonie octobre 24'!G82+'Nov 24'!G72+'Dec 24'!G63+'Jan 25'!F63+'Février 25'!F78+'Mars - Avr 25'!G74+'Mai 24'!G86</f>
        <v>30</v>
      </c>
      <c r="E59" s="102">
        <f>'SeptHarmonie octobre 24'!H82+'Nov 24'!H72+'Dec 24'!H63+'Jan 25'!G63+'Février 25'!G78+'Mars - Avr 25'!H74+'Mai 24'!H86</f>
        <v>0</v>
      </c>
      <c r="F59" s="131">
        <f>SUM(D59)+E59</f>
        <v>30</v>
      </c>
      <c r="G59" s="229">
        <v>30</v>
      </c>
    </row>
    <row r="60" spans="1:8" ht="13" customHeight="1" thickBot="1" x14ac:dyDescent="0.3">
      <c r="A60" s="63"/>
      <c r="B60" s="21"/>
      <c r="C60" s="63"/>
      <c r="D60" s="126"/>
      <c r="E60" s="126"/>
      <c r="F60" s="282"/>
      <c r="G60" s="229"/>
      <c r="H60" s="231"/>
    </row>
    <row r="61" spans="1:8" ht="13" customHeight="1" thickBot="1" x14ac:dyDescent="0.3">
      <c r="A61" s="726" t="s">
        <v>104</v>
      </c>
      <c r="B61" s="729" t="s">
        <v>103</v>
      </c>
      <c r="C61" s="419" t="s">
        <v>112</v>
      </c>
      <c r="D61" s="281">
        <f>'SeptHarmonie octobre 24'!G84+'Nov 24'!G74+'Dec 24'!G65+'Jan 25'!F65+'Février 25'!F80+'Mars - Avr 25'!G76+'Mai 24'!G88</f>
        <v>0</v>
      </c>
      <c r="E61" s="281">
        <f>'SeptHarmonie octobre 24'!H84+'Nov 24'!H74+'Dec 24'!H65+'Jan 25'!G65+'Février 25'!G80+'Mars - Avr 25'!H76+'Mai 24'!H88</f>
        <v>0</v>
      </c>
      <c r="F61" s="719">
        <f>SUM(D61:D65)+SUM(E61:E64)</f>
        <v>36</v>
      </c>
      <c r="G61" s="702">
        <v>140</v>
      </c>
      <c r="H61" s="231"/>
    </row>
    <row r="62" spans="1:8" ht="13" customHeight="1" thickBot="1" x14ac:dyDescent="0.3">
      <c r="A62" s="727"/>
      <c r="B62" s="730"/>
      <c r="C62" s="263" t="s">
        <v>111</v>
      </c>
      <c r="D62" s="281">
        <f>'SeptHarmonie octobre 24'!G85+'Nov 24'!G75+'Dec 24'!G66+'Jan 25'!F66+'Février 25'!F81+'Mars - Avr 25'!G77+'Mai 24'!G89</f>
        <v>0</v>
      </c>
      <c r="E62" s="281">
        <f>'SeptHarmonie octobre 24'!H85+'Nov 24'!H75+'Dec 24'!H66+'Jan 25'!G66+'Février 25'!G81+'Mars - Avr 25'!H77+'Mai 24'!H89</f>
        <v>0</v>
      </c>
      <c r="F62" s="700"/>
      <c r="G62" s="702"/>
      <c r="H62" s="231"/>
    </row>
    <row r="63" spans="1:8" ht="13" customHeight="1" thickBot="1" x14ac:dyDescent="0.3">
      <c r="A63" s="727"/>
      <c r="B63" s="730"/>
      <c r="C63" s="420" t="s">
        <v>389</v>
      </c>
      <c r="D63" s="281">
        <f>'SeptHarmonie octobre 24'!G86+'Nov 24'!G76+'Dec 24'!G67+'Jan 25'!F67+'Février 25'!F82+'Mars - Avr 25'!G78+'Mai 24'!G90</f>
        <v>0</v>
      </c>
      <c r="E63" s="281">
        <f>'SeptHarmonie octobre 24'!H86+'Nov 24'!H76+'Dec 24'!H67+'Jan 25'!G67+'Février 25'!G82+'Mars - Avr 25'!H78+'Mai 24'!H90</f>
        <v>11</v>
      </c>
      <c r="F63" s="700"/>
      <c r="G63" s="702"/>
      <c r="H63" s="231"/>
    </row>
    <row r="64" spans="1:8" ht="13" customHeight="1" thickBot="1" x14ac:dyDescent="0.3">
      <c r="A64" s="727"/>
      <c r="B64" s="730"/>
      <c r="C64" s="421" t="s">
        <v>390</v>
      </c>
      <c r="D64" s="281">
        <f>'SeptHarmonie octobre 24'!G87+'Nov 24'!G77+'Dec 24'!G68+'Jan 25'!F68+'Février 25'!F83+'Mars - Avr 25'!G79+'Mai 24'!G91</f>
        <v>25</v>
      </c>
      <c r="E64" s="281">
        <f>'SeptHarmonie octobre 24'!H87+'Nov 24'!H77+'Dec 24'!H68+'Jan 25'!G68+'Février 25'!G83+'Mars - Avr 25'!H79+'Mai 24'!H91</f>
        <v>0</v>
      </c>
      <c r="F64" s="700"/>
      <c r="G64" s="702"/>
      <c r="H64" s="231"/>
    </row>
    <row r="65" spans="1:7" ht="13" thickBot="1" x14ac:dyDescent="0.3">
      <c r="A65" s="728"/>
      <c r="B65" s="731"/>
      <c r="C65" s="264" t="s">
        <v>154</v>
      </c>
      <c r="D65" s="281">
        <f>'SeptHarmonie octobre 24'!G88+'Nov 24'!G78+'Dec 24'!G69+'Jan 25'!F69+'Février 25'!F84+'Mars - Avr 25'!G80+'Mai 24'!G92</f>
        <v>0</v>
      </c>
      <c r="E65" s="281">
        <f>'SeptHarmonie octobre 24'!H88+'Nov 24'!H78+'Dec 24'!H69+'Jan 25'!G69+'Février 25'!G84+'Mars - Avr 25'!H80+'Mai 24'!H92</f>
        <v>0</v>
      </c>
      <c r="F65" s="715"/>
      <c r="G65" s="702"/>
    </row>
    <row r="66" spans="1:7" ht="13" x14ac:dyDescent="0.3">
      <c r="D66" s="132">
        <f>SUM(D15:D64,E5:E12)</f>
        <v>176.5</v>
      </c>
      <c r="E66" s="132">
        <f>SUM(E15:E65)</f>
        <v>53</v>
      </c>
    </row>
    <row r="67" spans="1:7" x14ac:dyDescent="0.25">
      <c r="F67" s="722">
        <f>F5+F9+F11+F15+F20+F24+F29+F35+F47+F51+F54+F59</f>
        <v>193.5</v>
      </c>
      <c r="G67" s="722">
        <f>G15+G20+G24+G29+G35+G47+G51+G54+G59+G5</f>
        <v>465</v>
      </c>
    </row>
    <row r="68" spans="1:7" x14ac:dyDescent="0.25">
      <c r="F68" s="722"/>
      <c r="G68" s="722"/>
    </row>
  </sheetData>
  <mergeCells count="41">
    <mergeCell ref="F67:F68"/>
    <mergeCell ref="G67:G68"/>
    <mergeCell ref="A54:A57"/>
    <mergeCell ref="F54:F57"/>
    <mergeCell ref="G54:G57"/>
    <mergeCell ref="A61:A65"/>
    <mergeCell ref="B61:B65"/>
    <mergeCell ref="F61:F65"/>
    <mergeCell ref="G61:G65"/>
    <mergeCell ref="A47:A49"/>
    <mergeCell ref="F47:F49"/>
    <mergeCell ref="G47:G49"/>
    <mergeCell ref="A51:A52"/>
    <mergeCell ref="F51:F52"/>
    <mergeCell ref="G51:G52"/>
    <mergeCell ref="F20:F22"/>
    <mergeCell ref="G20:G22"/>
    <mergeCell ref="A24:A27"/>
    <mergeCell ref="F24:F27"/>
    <mergeCell ref="G24:G27"/>
    <mergeCell ref="A35:A45"/>
    <mergeCell ref="F35:F45"/>
    <mergeCell ref="G35:G45"/>
    <mergeCell ref="G29:G33"/>
    <mergeCell ref="F29:F33"/>
    <mergeCell ref="D11:D12"/>
    <mergeCell ref="E11:E12"/>
    <mergeCell ref="F11:F12"/>
    <mergeCell ref="G5:G12"/>
    <mergeCell ref="A29:A33"/>
    <mergeCell ref="A5:A12"/>
    <mergeCell ref="B5:B8"/>
    <mergeCell ref="B9:B10"/>
    <mergeCell ref="B11:B12"/>
    <mergeCell ref="F5:F8"/>
    <mergeCell ref="F9:F10"/>
    <mergeCell ref="A15:A18"/>
    <mergeCell ref="F15:F18"/>
    <mergeCell ref="G15:G18"/>
    <mergeCell ref="B16:B17"/>
    <mergeCell ref="A20:A22"/>
  </mergeCells>
  <phoneticPr fontId="1" type="noConversion"/>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pageSetUpPr fitToPage="1"/>
  </sheetPr>
  <dimension ref="A1:S99"/>
  <sheetViews>
    <sheetView zoomScaleNormal="100" zoomScalePageLayoutView="75" workbookViewId="0">
      <pane xSplit="2" ySplit="3" topLeftCell="C19" activePane="bottomRight" state="frozen"/>
      <selection activeCell="O7" sqref="O7"/>
      <selection pane="topRight" activeCell="O7" sqref="O7"/>
      <selection pane="bottomLeft" activeCell="O7" sqref="O7"/>
      <selection pane="bottomRight" activeCell="C37" sqref="C37"/>
    </sheetView>
  </sheetViews>
  <sheetFormatPr baseColWidth="10" defaultColWidth="11.453125" defaultRowHeight="12.5" x14ac:dyDescent="0.25"/>
  <cols>
    <col min="1" max="1" width="3.453125" style="37" customWidth="1"/>
    <col min="2" max="2" width="7" style="21" bestFit="1" customWidth="1"/>
    <col min="3" max="3" width="27.81640625" style="21" customWidth="1"/>
    <col min="4" max="4" width="28.6328125" style="31" customWidth="1"/>
    <col min="5" max="5" width="31.6328125" style="21" customWidth="1"/>
    <col min="6" max="6" width="25.1796875" style="21" customWidth="1"/>
    <col min="7" max="7" width="26.453125" style="21" customWidth="1"/>
    <col min="8" max="8" width="26" style="21" customWidth="1"/>
    <col min="9" max="9" width="28.6328125" style="21" customWidth="1"/>
    <col min="10" max="10" width="21" style="21" customWidth="1"/>
    <col min="11" max="11" width="11.453125" style="21"/>
    <col min="12" max="12" width="8.36328125" style="21" customWidth="1"/>
    <col min="13" max="13" width="8.81640625" style="21" customWidth="1"/>
    <col min="14" max="14" width="9.453125" style="21" customWidth="1"/>
    <col min="15" max="16" width="11.453125" style="21"/>
    <col min="17" max="17" width="11.453125" style="37"/>
    <col min="18" max="18" width="11.453125" style="21"/>
    <col min="19" max="19" width="17.36328125" style="21" customWidth="1"/>
    <col min="20" max="16384" width="11.453125" style="21"/>
  </cols>
  <sheetData>
    <row r="1" spans="1:19" ht="37.5" customHeight="1" x14ac:dyDescent="0.25">
      <c r="A1" s="273"/>
      <c r="B1" s="762" t="s">
        <v>338</v>
      </c>
      <c r="C1" s="762"/>
      <c r="D1" s="762"/>
      <c r="E1" s="762"/>
      <c r="F1" s="762"/>
      <c r="G1" s="762"/>
      <c r="H1" s="762"/>
      <c r="I1" s="273"/>
      <c r="J1" s="272"/>
      <c r="Q1" s="21"/>
    </row>
    <row r="2" spans="1:19" ht="19.5" customHeight="1" thickBot="1" x14ac:dyDescent="0.3">
      <c r="A2" s="273"/>
      <c r="B2" s="31"/>
      <c r="C2" s="763" t="s">
        <v>448</v>
      </c>
      <c r="D2" s="763"/>
      <c r="E2" s="763"/>
      <c r="F2" s="763"/>
      <c r="G2" s="763"/>
      <c r="H2" s="763"/>
      <c r="I2" s="273"/>
      <c r="J2" s="272"/>
      <c r="Q2" s="21"/>
    </row>
    <row r="3" spans="1:19" ht="33.75" customHeight="1" thickBot="1" x14ac:dyDescent="0.3">
      <c r="A3" s="273"/>
      <c r="B3" s="273"/>
      <c r="C3" s="22" t="s">
        <v>48</v>
      </c>
      <c r="D3" s="23" t="s">
        <v>49</v>
      </c>
      <c r="E3" s="23" t="s">
        <v>50</v>
      </c>
      <c r="F3" s="24" t="s">
        <v>1</v>
      </c>
      <c r="G3" s="23" t="s">
        <v>2</v>
      </c>
      <c r="H3" s="23" t="s">
        <v>3</v>
      </c>
      <c r="I3" s="25" t="s">
        <v>0</v>
      </c>
      <c r="J3" s="272"/>
      <c r="Q3" s="21"/>
    </row>
    <row r="4" spans="1:19" ht="30" customHeight="1" thickBot="1" x14ac:dyDescent="0.3">
      <c r="A4" s="771" t="s">
        <v>53</v>
      </c>
      <c r="B4" s="764">
        <v>45537</v>
      </c>
      <c r="C4" s="765" t="s">
        <v>440</v>
      </c>
      <c r="D4" s="766"/>
      <c r="E4" s="767"/>
      <c r="F4" s="533"/>
      <c r="G4" s="534"/>
      <c r="H4" s="737" t="s">
        <v>445</v>
      </c>
      <c r="I4" s="738"/>
      <c r="J4" s="732" t="s">
        <v>444</v>
      </c>
      <c r="Q4" s="21"/>
    </row>
    <row r="5" spans="1:19" ht="38" customHeight="1" thickBot="1" x14ac:dyDescent="0.3">
      <c r="A5" s="771"/>
      <c r="B5" s="764"/>
      <c r="C5" s="751"/>
      <c r="D5" s="752"/>
      <c r="E5" s="768"/>
      <c r="F5" s="734" t="s">
        <v>443</v>
      </c>
      <c r="G5" s="735"/>
      <c r="H5" s="736" t="s">
        <v>446</v>
      </c>
      <c r="I5" s="736"/>
      <c r="J5" s="733"/>
      <c r="Q5" s="21"/>
    </row>
    <row r="6" spans="1:19" ht="29.25" customHeight="1" thickBot="1" x14ac:dyDescent="0.3">
      <c r="A6" s="772" t="s">
        <v>54</v>
      </c>
      <c r="B6" s="764">
        <v>45538</v>
      </c>
      <c r="C6" s="743" t="s">
        <v>449</v>
      </c>
      <c r="D6" s="734" t="s">
        <v>441</v>
      </c>
      <c r="E6" s="735"/>
      <c r="F6" s="734" t="s">
        <v>443</v>
      </c>
      <c r="G6" s="735"/>
      <c r="H6" s="737" t="s">
        <v>445</v>
      </c>
      <c r="I6" s="738"/>
      <c r="J6" s="732" t="s">
        <v>444</v>
      </c>
      <c r="K6" s="222"/>
      <c r="N6" s="834" t="s">
        <v>347</v>
      </c>
      <c r="O6" s="835"/>
      <c r="P6" s="842" t="s">
        <v>372</v>
      </c>
      <c r="Q6" s="843"/>
      <c r="R6" s="843"/>
      <c r="S6" s="844"/>
    </row>
    <row r="7" spans="1:19" ht="28.5" customHeight="1" thickBot="1" x14ac:dyDescent="0.3">
      <c r="A7" s="772"/>
      <c r="B7" s="764"/>
      <c r="C7" s="744"/>
      <c r="D7" s="535"/>
      <c r="E7" s="536"/>
      <c r="F7" s="736" t="s">
        <v>446</v>
      </c>
      <c r="G7" s="736"/>
      <c r="H7" s="736" t="s">
        <v>446</v>
      </c>
      <c r="I7" s="736"/>
      <c r="J7" s="733"/>
      <c r="N7" s="834" t="s">
        <v>348</v>
      </c>
      <c r="O7" s="835"/>
      <c r="P7" s="845" t="s">
        <v>349</v>
      </c>
      <c r="Q7" s="846"/>
      <c r="R7" s="846"/>
      <c r="S7" s="847"/>
    </row>
    <row r="8" spans="1:19" ht="27" customHeight="1" thickBot="1" x14ac:dyDescent="0.3">
      <c r="A8" s="771" t="s">
        <v>54</v>
      </c>
      <c r="B8" s="764">
        <v>45539</v>
      </c>
      <c r="C8" s="745" t="s">
        <v>442</v>
      </c>
      <c r="D8" s="746"/>
      <c r="E8" s="746"/>
      <c r="F8" s="769"/>
      <c r="G8" s="770"/>
      <c r="H8" s="737" t="s">
        <v>445</v>
      </c>
      <c r="I8" s="738"/>
      <c r="J8" s="732" t="s">
        <v>444</v>
      </c>
      <c r="N8" s="848" t="s">
        <v>6</v>
      </c>
      <c r="O8" s="849"/>
      <c r="P8" s="854" t="s">
        <v>9</v>
      </c>
      <c r="Q8" s="855"/>
      <c r="R8" s="860" t="s">
        <v>12</v>
      </c>
      <c r="S8" s="861"/>
    </row>
    <row r="9" spans="1:19" ht="26" customHeight="1" thickBot="1" x14ac:dyDescent="0.3">
      <c r="A9" s="771"/>
      <c r="B9" s="764"/>
      <c r="C9" s="747"/>
      <c r="D9" s="748"/>
      <c r="E9" s="748"/>
      <c r="F9" s="736" t="s">
        <v>447</v>
      </c>
      <c r="G9" s="736"/>
      <c r="H9" s="736" t="s">
        <v>447</v>
      </c>
      <c r="I9" s="736"/>
      <c r="J9" s="733"/>
      <c r="N9" s="850" t="s">
        <v>7</v>
      </c>
      <c r="O9" s="851"/>
      <c r="P9" s="856" t="s">
        <v>10</v>
      </c>
      <c r="Q9" s="857"/>
      <c r="R9" s="862" t="s">
        <v>13</v>
      </c>
      <c r="S9" s="863"/>
    </row>
    <row r="10" spans="1:19" ht="27.75" customHeight="1" thickBot="1" x14ac:dyDescent="0.3">
      <c r="A10" s="771" t="s">
        <v>51</v>
      </c>
      <c r="B10" s="764">
        <v>45540</v>
      </c>
      <c r="C10" s="753" t="s">
        <v>450</v>
      </c>
      <c r="D10" s="754"/>
      <c r="E10" s="754"/>
      <c r="F10" s="769"/>
      <c r="G10" s="770"/>
      <c r="H10" s="737" t="s">
        <v>445</v>
      </c>
      <c r="I10" s="738"/>
      <c r="J10" s="732" t="s">
        <v>444</v>
      </c>
      <c r="N10" s="852" t="s">
        <v>8</v>
      </c>
      <c r="O10" s="853"/>
      <c r="P10" s="858" t="s">
        <v>11</v>
      </c>
      <c r="Q10" s="859"/>
      <c r="R10" s="864" t="s">
        <v>4</v>
      </c>
      <c r="S10" s="865"/>
    </row>
    <row r="11" spans="1:19" ht="24" customHeight="1" thickBot="1" x14ac:dyDescent="0.3">
      <c r="A11" s="771"/>
      <c r="B11" s="764"/>
      <c r="C11" s="755"/>
      <c r="D11" s="756"/>
      <c r="E11" s="756"/>
      <c r="F11" s="736" t="s">
        <v>447</v>
      </c>
      <c r="G11" s="736"/>
      <c r="H11" s="736" t="s">
        <v>447</v>
      </c>
      <c r="I11" s="736"/>
      <c r="J11" s="733"/>
      <c r="Q11" s="21"/>
    </row>
    <row r="12" spans="1:19" ht="27.75" customHeight="1" thickBot="1" x14ac:dyDescent="0.3">
      <c r="A12" s="771" t="s">
        <v>52</v>
      </c>
      <c r="B12" s="764">
        <v>45541</v>
      </c>
      <c r="C12" s="749" t="s">
        <v>455</v>
      </c>
      <c r="D12" s="750"/>
      <c r="E12" s="750"/>
      <c r="F12" s="769"/>
      <c r="G12" s="770"/>
      <c r="H12" s="737" t="s">
        <v>445</v>
      </c>
      <c r="I12" s="738"/>
      <c r="J12" s="732" t="s">
        <v>444</v>
      </c>
      <c r="Q12" s="21"/>
    </row>
    <row r="13" spans="1:19" ht="21" customHeight="1" thickBot="1" x14ac:dyDescent="0.3">
      <c r="A13" s="771"/>
      <c r="B13" s="764"/>
      <c r="C13" s="751"/>
      <c r="D13" s="752"/>
      <c r="E13" s="752"/>
      <c r="F13" s="736" t="s">
        <v>447</v>
      </c>
      <c r="G13" s="736"/>
      <c r="H13" s="736" t="s">
        <v>447</v>
      </c>
      <c r="I13" s="736"/>
      <c r="J13" s="733"/>
      <c r="L13" s="41"/>
      <c r="M13" s="41"/>
      <c r="Q13" s="21"/>
    </row>
    <row r="14" spans="1:19" ht="13" customHeight="1" thickBot="1" x14ac:dyDescent="0.3">
      <c r="A14" s="31"/>
      <c r="B14" s="31"/>
      <c r="C14" s="273"/>
      <c r="D14" s="273"/>
      <c r="E14" s="273"/>
      <c r="F14" s="367"/>
      <c r="G14" s="367"/>
      <c r="H14" s="367"/>
      <c r="I14" s="367"/>
      <c r="J14" s="272"/>
      <c r="L14" s="41"/>
      <c r="M14" s="41"/>
      <c r="Q14" s="21"/>
    </row>
    <row r="15" spans="1:19" ht="21" customHeight="1" thickBot="1" x14ac:dyDescent="0.3">
      <c r="A15" s="771" t="s">
        <v>53</v>
      </c>
      <c r="B15" s="773">
        <v>40065</v>
      </c>
      <c r="C15" s="739" t="s">
        <v>451</v>
      </c>
      <c r="D15" s="740"/>
      <c r="E15" s="740"/>
      <c r="F15" s="734" t="s">
        <v>452</v>
      </c>
      <c r="G15" s="735"/>
      <c r="H15" s="737" t="s">
        <v>445</v>
      </c>
      <c r="I15" s="738"/>
      <c r="J15" s="732" t="s">
        <v>362</v>
      </c>
      <c r="Q15" s="21"/>
    </row>
    <row r="16" spans="1:19" ht="24" customHeight="1" thickBot="1" x14ac:dyDescent="0.3">
      <c r="A16" s="771"/>
      <c r="B16" s="773"/>
      <c r="C16" s="741"/>
      <c r="D16" s="742"/>
      <c r="E16" s="742"/>
      <c r="F16" s="736" t="s">
        <v>446</v>
      </c>
      <c r="G16" s="736"/>
      <c r="H16" s="736" t="s">
        <v>446</v>
      </c>
      <c r="I16" s="736"/>
      <c r="J16" s="733"/>
      <c r="Q16" s="21"/>
    </row>
    <row r="17" spans="1:17" ht="19.5" customHeight="1" x14ac:dyDescent="0.25">
      <c r="A17" s="772" t="s">
        <v>54</v>
      </c>
      <c r="B17" s="773">
        <v>45545</v>
      </c>
      <c r="C17" s="739" t="s">
        <v>451</v>
      </c>
      <c r="D17" s="740"/>
      <c r="E17" s="740"/>
      <c r="F17" s="836" t="s">
        <v>453</v>
      </c>
      <c r="G17" s="837"/>
      <c r="H17" s="837"/>
      <c r="I17" s="838"/>
      <c r="J17" s="732" t="s">
        <v>362</v>
      </c>
      <c r="Q17" s="21"/>
    </row>
    <row r="18" spans="1:17" ht="21.75" customHeight="1" thickBot="1" x14ac:dyDescent="0.3">
      <c r="A18" s="772"/>
      <c r="B18" s="773"/>
      <c r="C18" s="741"/>
      <c r="D18" s="742"/>
      <c r="E18" s="742"/>
      <c r="F18" s="839"/>
      <c r="G18" s="840"/>
      <c r="H18" s="840"/>
      <c r="I18" s="841"/>
      <c r="J18" s="733"/>
      <c r="Q18" s="21"/>
    </row>
    <row r="19" spans="1:17" ht="35.25" customHeight="1" thickBot="1" x14ac:dyDescent="0.3">
      <c r="A19" s="348" t="s">
        <v>54</v>
      </c>
      <c r="B19" s="27">
        <v>45546</v>
      </c>
      <c r="C19" s="759" t="s">
        <v>438</v>
      </c>
      <c r="D19" s="760"/>
      <c r="E19" s="761"/>
      <c r="F19" s="757" t="s">
        <v>454</v>
      </c>
      <c r="G19" s="758"/>
      <c r="H19" s="541"/>
      <c r="I19" s="542"/>
      <c r="J19" s="360" t="s">
        <v>362</v>
      </c>
      <c r="Q19" s="21"/>
    </row>
    <row r="20" spans="1:17" ht="38" customHeight="1" thickBot="1" x14ac:dyDescent="0.35">
      <c r="A20" s="348" t="s">
        <v>51</v>
      </c>
      <c r="B20" s="532">
        <v>45547</v>
      </c>
      <c r="C20" s="759" t="s">
        <v>438</v>
      </c>
      <c r="D20" s="760"/>
      <c r="E20" s="761"/>
      <c r="F20" s="757" t="s">
        <v>454</v>
      </c>
      <c r="G20" s="758"/>
      <c r="H20" s="545"/>
      <c r="I20" s="546"/>
      <c r="J20" s="539" t="s">
        <v>362</v>
      </c>
      <c r="M20" s="822"/>
      <c r="N20" s="822"/>
      <c r="O20" s="822"/>
      <c r="Q20" s="21"/>
    </row>
    <row r="21" spans="1:17" ht="40" customHeight="1" thickBot="1" x14ac:dyDescent="0.3">
      <c r="A21" s="26" t="s">
        <v>52</v>
      </c>
      <c r="B21" s="537">
        <v>45548</v>
      </c>
      <c r="C21" s="823" t="s">
        <v>456</v>
      </c>
      <c r="D21" s="824"/>
      <c r="E21" s="825"/>
      <c r="F21" s="543"/>
      <c r="G21" s="826" t="s">
        <v>439</v>
      </c>
      <c r="H21" s="826"/>
      <c r="I21" s="538"/>
      <c r="J21" s="540" t="s">
        <v>362</v>
      </c>
      <c r="M21" s="55"/>
      <c r="Q21" s="21"/>
    </row>
    <row r="22" spans="1:17" ht="41" customHeight="1" thickBot="1" x14ac:dyDescent="0.3">
      <c r="B22" s="27"/>
      <c r="C22" s="30"/>
      <c r="D22" s="28"/>
      <c r="E22" s="267"/>
      <c r="F22" s="30"/>
      <c r="G22" s="30"/>
      <c r="H22" s="268"/>
      <c r="I22" s="268"/>
      <c r="Q22" s="21"/>
    </row>
    <row r="23" spans="1:17" ht="27.75" customHeight="1" thickBot="1" x14ac:dyDescent="0.55000000000000004">
      <c r="A23" s="358" t="s">
        <v>53</v>
      </c>
      <c r="B23" s="27">
        <v>45937</v>
      </c>
      <c r="C23" s="784" t="s">
        <v>418</v>
      </c>
      <c r="D23" s="785"/>
      <c r="E23" s="786"/>
      <c r="F23" s="781" t="s">
        <v>373</v>
      </c>
      <c r="G23" s="783"/>
      <c r="H23" s="787" t="s">
        <v>357</v>
      </c>
      <c r="I23" s="788"/>
      <c r="J23" s="366" t="s">
        <v>463</v>
      </c>
      <c r="L23" s="242"/>
      <c r="Q23" s="21"/>
    </row>
    <row r="24" spans="1:17" ht="30.75" customHeight="1" thickBot="1" x14ac:dyDescent="0.35">
      <c r="A24" s="358" t="s">
        <v>54</v>
      </c>
      <c r="B24" s="27">
        <v>45938</v>
      </c>
      <c r="C24" s="831" t="s">
        <v>462</v>
      </c>
      <c r="D24" s="832"/>
      <c r="E24" s="833"/>
      <c r="F24" s="829" t="s">
        <v>460</v>
      </c>
      <c r="G24" s="830"/>
      <c r="H24" s="830"/>
      <c r="I24" s="547" t="s">
        <v>373</v>
      </c>
      <c r="J24" s="366" t="s">
        <v>463</v>
      </c>
      <c r="Q24" s="21"/>
    </row>
    <row r="25" spans="1:17" ht="36" customHeight="1" thickBot="1" x14ac:dyDescent="0.35">
      <c r="A25" s="358" t="s">
        <v>54</v>
      </c>
      <c r="B25" s="27">
        <v>45939</v>
      </c>
      <c r="C25" s="781" t="s">
        <v>373</v>
      </c>
      <c r="D25" s="782"/>
      <c r="E25" s="783"/>
      <c r="F25" s="757" t="s">
        <v>459</v>
      </c>
      <c r="G25" s="758"/>
      <c r="H25" s="787" t="s">
        <v>357</v>
      </c>
      <c r="I25" s="788"/>
      <c r="J25" s="360" t="s">
        <v>464</v>
      </c>
      <c r="Q25" s="21"/>
    </row>
    <row r="26" spans="1:17" ht="30.75" customHeight="1" thickBot="1" x14ac:dyDescent="0.35">
      <c r="A26" s="358" t="s">
        <v>51</v>
      </c>
      <c r="B26" s="27">
        <v>45940</v>
      </c>
      <c r="C26" s="781" t="s">
        <v>373</v>
      </c>
      <c r="D26" s="782"/>
      <c r="E26" s="783"/>
      <c r="F26" s="827" t="s">
        <v>461</v>
      </c>
      <c r="G26" s="828"/>
      <c r="H26" s="757" t="s">
        <v>454</v>
      </c>
      <c r="I26" s="758"/>
      <c r="J26" s="366" t="s">
        <v>465</v>
      </c>
      <c r="Q26" s="21"/>
    </row>
    <row r="27" spans="1:17" ht="36" customHeight="1" thickBot="1" x14ac:dyDescent="0.35">
      <c r="A27" s="358" t="s">
        <v>52</v>
      </c>
      <c r="B27" s="27">
        <v>45941</v>
      </c>
      <c r="C27" s="792" t="s">
        <v>101</v>
      </c>
      <c r="D27" s="793"/>
      <c r="E27" s="794"/>
      <c r="F27" s="757" t="s">
        <v>454</v>
      </c>
      <c r="G27" s="758"/>
      <c r="H27" s="787" t="s">
        <v>357</v>
      </c>
      <c r="I27" s="788"/>
      <c r="J27" s="360" t="s">
        <v>464</v>
      </c>
      <c r="Q27" s="21"/>
    </row>
    <row r="28" spans="1:17" ht="13" thickBot="1" x14ac:dyDescent="0.3">
      <c r="C28" s="222"/>
      <c r="D28" s="269"/>
      <c r="E28" s="222"/>
      <c r="F28" s="222"/>
      <c r="G28" s="222"/>
      <c r="Q28" s="21"/>
    </row>
    <row r="29" spans="1:17" ht="27.75" customHeight="1" thickBot="1" x14ac:dyDescent="0.55000000000000004">
      <c r="A29" s="358" t="s">
        <v>53</v>
      </c>
      <c r="B29" s="27">
        <v>45579</v>
      </c>
      <c r="C29" s="789" t="s">
        <v>411</v>
      </c>
      <c r="D29" s="790"/>
      <c r="E29" s="791"/>
      <c r="F29" s="797" t="s">
        <v>421</v>
      </c>
      <c r="G29" s="798"/>
      <c r="H29" s="798"/>
      <c r="I29" s="799"/>
      <c r="J29" s="366" t="s">
        <v>466</v>
      </c>
      <c r="L29" s="242"/>
      <c r="Q29" s="21"/>
    </row>
    <row r="30" spans="1:17" ht="30.75" customHeight="1" thickBot="1" x14ac:dyDescent="0.35">
      <c r="A30" s="358" t="s">
        <v>54</v>
      </c>
      <c r="B30" s="27">
        <v>45580</v>
      </c>
      <c r="C30" s="800" t="s">
        <v>339</v>
      </c>
      <c r="D30" s="801"/>
      <c r="E30" s="377" t="s">
        <v>371</v>
      </c>
      <c r="F30" s="808" t="s">
        <v>370</v>
      </c>
      <c r="G30" s="809"/>
      <c r="H30" s="787" t="s">
        <v>357</v>
      </c>
      <c r="I30" s="788"/>
      <c r="J30" s="366" t="s">
        <v>466</v>
      </c>
      <c r="Q30" s="21"/>
    </row>
    <row r="31" spans="1:17" ht="36" customHeight="1" thickBot="1" x14ac:dyDescent="0.35">
      <c r="A31" s="358" t="s">
        <v>54</v>
      </c>
      <c r="B31" s="27">
        <v>45581</v>
      </c>
      <c r="C31" s="805" t="s">
        <v>381</v>
      </c>
      <c r="D31" s="806"/>
      <c r="E31" s="806"/>
      <c r="F31" s="805" t="s">
        <v>381</v>
      </c>
      <c r="G31" s="806"/>
      <c r="H31" s="806"/>
      <c r="I31" s="807"/>
      <c r="J31" s="366" t="s">
        <v>466</v>
      </c>
      <c r="Q31" s="21"/>
    </row>
    <row r="32" spans="1:17" ht="30.75" customHeight="1" thickBot="1" x14ac:dyDescent="0.35">
      <c r="A32" s="358" t="s">
        <v>51</v>
      </c>
      <c r="B32" s="27">
        <v>45582</v>
      </c>
      <c r="C32" s="805" t="s">
        <v>381</v>
      </c>
      <c r="D32" s="806"/>
      <c r="E32" s="806"/>
      <c r="F32" s="805" t="s">
        <v>381</v>
      </c>
      <c r="G32" s="806"/>
      <c r="H32" s="806"/>
      <c r="I32" s="807"/>
      <c r="J32" s="366" t="s">
        <v>466</v>
      </c>
      <c r="Q32" s="21"/>
    </row>
    <row r="33" spans="1:17" ht="36" customHeight="1" thickBot="1" x14ac:dyDescent="0.35">
      <c r="A33" s="358" t="s">
        <v>52</v>
      </c>
      <c r="B33" s="27">
        <v>45583</v>
      </c>
      <c r="C33" s="792" t="s">
        <v>101</v>
      </c>
      <c r="D33" s="793"/>
      <c r="E33" s="794"/>
      <c r="F33" s="781" t="s">
        <v>373</v>
      </c>
      <c r="G33" s="783"/>
      <c r="H33" s="787" t="s">
        <v>357</v>
      </c>
      <c r="I33" s="788"/>
      <c r="J33" s="360" t="s">
        <v>466</v>
      </c>
      <c r="Q33" s="21"/>
    </row>
    <row r="34" spans="1:17" x14ac:dyDescent="0.25">
      <c r="Q34" s="21"/>
    </row>
    <row r="36" spans="1:17" ht="13" thickBot="1" x14ac:dyDescent="0.3"/>
    <row r="37" spans="1:17" ht="38.5" thickBot="1" x14ac:dyDescent="0.35">
      <c r="D37" s="201" t="s">
        <v>158</v>
      </c>
      <c r="E37" s="65" t="s">
        <v>156</v>
      </c>
      <c r="F37" s="476" t="s">
        <v>157</v>
      </c>
      <c r="G37" s="460" t="s">
        <v>151</v>
      </c>
      <c r="H37" s="106" t="s">
        <v>152</v>
      </c>
      <c r="I37" s="106" t="s">
        <v>153</v>
      </c>
      <c r="L37" s="127" t="s">
        <v>158</v>
      </c>
      <c r="M37" s="802" t="s">
        <v>156</v>
      </c>
      <c r="N37" s="803"/>
      <c r="O37" s="153" t="s">
        <v>157</v>
      </c>
      <c r="P37" s="106" t="s">
        <v>151</v>
      </c>
      <c r="Q37" s="349" t="s">
        <v>153</v>
      </c>
    </row>
    <row r="38" spans="1:17" ht="15.75" customHeight="1" thickBot="1" x14ac:dyDescent="0.35">
      <c r="C38" s="38"/>
      <c r="D38" s="696" t="s">
        <v>6</v>
      </c>
      <c r="E38" s="449" t="s">
        <v>114</v>
      </c>
      <c r="F38" s="394"/>
      <c r="G38" s="486"/>
      <c r="H38" s="289"/>
      <c r="I38" s="289">
        <f>SUM(G38:H38)</f>
        <v>0</v>
      </c>
      <c r="L38" s="774" t="s">
        <v>160</v>
      </c>
      <c r="M38" s="795" t="s">
        <v>161</v>
      </c>
      <c r="N38" s="149" t="s">
        <v>162</v>
      </c>
      <c r="O38" s="154" t="s">
        <v>120</v>
      </c>
      <c r="P38" s="276">
        <v>5</v>
      </c>
      <c r="Q38" s="608">
        <f>SUM(P38:P41)</f>
        <v>22</v>
      </c>
    </row>
    <row r="39" spans="1:17" x14ac:dyDescent="0.25">
      <c r="D39" s="697"/>
      <c r="E39" s="779" t="s">
        <v>85</v>
      </c>
      <c r="F39" s="477" t="s">
        <v>111</v>
      </c>
      <c r="G39" s="487"/>
      <c r="H39" s="290"/>
      <c r="I39" s="290">
        <f>SUM(G39:H39)</f>
        <v>0</v>
      </c>
      <c r="L39" s="693"/>
      <c r="M39" s="804"/>
      <c r="N39" s="222" t="s">
        <v>334</v>
      </c>
      <c r="O39" s="288" t="s">
        <v>137</v>
      </c>
      <c r="P39" s="276"/>
      <c r="Q39" s="609"/>
    </row>
    <row r="40" spans="1:17" ht="13" thickBot="1" x14ac:dyDescent="0.3">
      <c r="D40" s="697"/>
      <c r="E40" s="780" t="s">
        <v>115</v>
      </c>
      <c r="F40" s="85" t="s">
        <v>123</v>
      </c>
      <c r="G40" s="291">
        <v>3</v>
      </c>
      <c r="H40" s="292"/>
      <c r="I40" s="292">
        <f>SUM(G40:H40)</f>
        <v>3</v>
      </c>
      <c r="L40" s="693"/>
      <c r="M40" s="804"/>
      <c r="N40" s="150" t="s">
        <v>163</v>
      </c>
      <c r="O40" s="155" t="s">
        <v>135</v>
      </c>
      <c r="P40" s="278">
        <v>11</v>
      </c>
      <c r="Q40" s="609"/>
    </row>
    <row r="41" spans="1:17" ht="13" thickBot="1" x14ac:dyDescent="0.3">
      <c r="D41" s="698"/>
      <c r="E41" s="67" t="s">
        <v>116</v>
      </c>
      <c r="F41" s="396" t="s">
        <v>383</v>
      </c>
      <c r="G41" s="293"/>
      <c r="H41" s="294"/>
      <c r="I41" s="294">
        <f>SUM(G41:H41)</f>
        <v>0</v>
      </c>
      <c r="L41" s="693"/>
      <c r="M41" s="796"/>
      <c r="N41" s="151" t="s">
        <v>164</v>
      </c>
      <c r="O41" s="156" t="s">
        <v>169</v>
      </c>
      <c r="P41" s="277">
        <v>6</v>
      </c>
      <c r="Q41" s="610"/>
    </row>
    <row r="42" spans="1:17" ht="13" thickBot="1" x14ac:dyDescent="0.3">
      <c r="D42" s="202"/>
      <c r="F42" s="63"/>
      <c r="G42" s="31"/>
      <c r="H42" s="204"/>
      <c r="I42" s="204"/>
      <c r="L42" s="693"/>
      <c r="M42" s="795" t="s">
        <v>165</v>
      </c>
      <c r="N42" s="152" t="s">
        <v>166</v>
      </c>
      <c r="O42" s="243" t="s">
        <v>149</v>
      </c>
      <c r="P42" s="279">
        <v>12</v>
      </c>
      <c r="Q42" s="776">
        <f>SUM(P42+P43)</f>
        <v>24</v>
      </c>
    </row>
    <row r="43" spans="1:17" ht="15.75" customHeight="1" thickBot="1" x14ac:dyDescent="0.3">
      <c r="D43" s="705" t="s">
        <v>7</v>
      </c>
      <c r="E43" s="452" t="s">
        <v>117</v>
      </c>
      <c r="F43" s="453" t="s">
        <v>113</v>
      </c>
      <c r="G43" s="488"/>
      <c r="H43" s="295"/>
      <c r="I43" s="295">
        <f>SUM(G43:H43)</f>
        <v>0</v>
      </c>
      <c r="L43" s="693"/>
      <c r="M43" s="796"/>
      <c r="N43" s="151" t="s">
        <v>167</v>
      </c>
      <c r="O43" s="156" t="s">
        <v>147</v>
      </c>
      <c r="P43" s="277">
        <v>12</v>
      </c>
      <c r="Q43" s="778"/>
    </row>
    <row r="44" spans="1:17" ht="13.5" customHeight="1" thickBot="1" x14ac:dyDescent="0.3">
      <c r="D44" s="706"/>
      <c r="E44" s="69" t="s">
        <v>118</v>
      </c>
      <c r="F44" s="88" t="s">
        <v>119</v>
      </c>
      <c r="G44" s="296"/>
      <c r="H44" s="297"/>
      <c r="I44" s="297">
        <f>SUM(G44:H44)</f>
        <v>0</v>
      </c>
      <c r="L44" s="693"/>
      <c r="M44" s="795" t="s">
        <v>76</v>
      </c>
      <c r="N44" s="286" t="s">
        <v>168</v>
      </c>
      <c r="O44" s="243" t="s">
        <v>337</v>
      </c>
      <c r="P44" s="279">
        <v>11</v>
      </c>
      <c r="Q44" s="776">
        <f>SUM(P44+P45)</f>
        <v>22</v>
      </c>
    </row>
    <row r="45" spans="1:17" ht="13.5" customHeight="1" thickBot="1" x14ac:dyDescent="0.3">
      <c r="D45" s="707"/>
      <c r="E45" s="452" t="s">
        <v>121</v>
      </c>
      <c r="F45" s="453" t="s">
        <v>120</v>
      </c>
      <c r="G45" s="488"/>
      <c r="H45" s="295"/>
      <c r="I45" s="295">
        <f>SUM(G45:H45)</f>
        <v>0</v>
      </c>
      <c r="L45" s="775"/>
      <c r="M45" s="796"/>
      <c r="N45" s="287"/>
      <c r="O45" s="227" t="s">
        <v>337</v>
      </c>
      <c r="P45" s="280">
        <v>11</v>
      </c>
      <c r="Q45" s="777"/>
    </row>
    <row r="46" spans="1:17" ht="13" thickBot="1" x14ac:dyDescent="0.3">
      <c r="D46" s="203"/>
      <c r="F46" s="63"/>
      <c r="G46" s="31"/>
      <c r="H46" s="204"/>
      <c r="I46" s="204"/>
    </row>
    <row r="47" spans="1:17" ht="15.75" customHeight="1" thickBot="1" x14ac:dyDescent="0.3">
      <c r="D47" s="712" t="s">
        <v>8</v>
      </c>
      <c r="E47" s="454" t="s">
        <v>131</v>
      </c>
      <c r="F47" s="455" t="s">
        <v>122</v>
      </c>
      <c r="G47" s="489"/>
      <c r="H47" s="298"/>
      <c r="I47" s="298">
        <f>SUM(G47:H47)</f>
        <v>0</v>
      </c>
    </row>
    <row r="48" spans="1:17" ht="13" thickBot="1" x14ac:dyDescent="0.3">
      <c r="D48" s="713"/>
      <c r="E48" s="71" t="s">
        <v>130</v>
      </c>
      <c r="F48" s="90" t="s">
        <v>123</v>
      </c>
      <c r="G48" s="299"/>
      <c r="H48" s="300"/>
      <c r="I48" s="300">
        <f>SUM(G48:H48)</f>
        <v>0</v>
      </c>
    </row>
    <row r="49" spans="4:9" x14ac:dyDescent="0.25">
      <c r="D49" s="713"/>
      <c r="E49" s="456" t="s">
        <v>128</v>
      </c>
      <c r="F49" s="478" t="s">
        <v>113</v>
      </c>
      <c r="G49" s="490"/>
      <c r="H49" s="301"/>
      <c r="I49" s="301">
        <f>SUM(G49:H49)</f>
        <v>0</v>
      </c>
    </row>
    <row r="50" spans="4:9" ht="13" thickBot="1" x14ac:dyDescent="0.3">
      <c r="D50" s="714"/>
      <c r="E50" s="73" t="s">
        <v>129</v>
      </c>
      <c r="F50" s="92" t="s">
        <v>340</v>
      </c>
      <c r="G50" s="302">
        <v>14</v>
      </c>
      <c r="H50" s="303"/>
      <c r="I50" s="303">
        <f>SUM(G50:H50)</f>
        <v>14</v>
      </c>
    </row>
    <row r="51" spans="4:9" ht="13" thickBot="1" x14ac:dyDescent="0.3">
      <c r="D51" s="204"/>
      <c r="F51" s="63"/>
      <c r="G51" s="31"/>
      <c r="H51" s="204"/>
      <c r="I51" s="204"/>
    </row>
    <row r="52" spans="4:9" ht="15.75" customHeight="1" thickBot="1" x14ac:dyDescent="0.3">
      <c r="D52" s="689" t="s">
        <v>9</v>
      </c>
      <c r="E52" s="397" t="s">
        <v>124</v>
      </c>
      <c r="F52" s="398" t="s">
        <v>111</v>
      </c>
      <c r="G52" s="465"/>
      <c r="H52" s="304"/>
      <c r="I52" s="304">
        <f>SUM(G52:H52)</f>
        <v>0</v>
      </c>
    </row>
    <row r="53" spans="4:9" ht="13" thickBot="1" x14ac:dyDescent="0.3">
      <c r="D53" s="690"/>
      <c r="E53" s="399" t="s">
        <v>125</v>
      </c>
      <c r="F53" s="400" t="s">
        <v>358</v>
      </c>
      <c r="G53" s="466"/>
      <c r="H53" s="305"/>
      <c r="I53" s="305">
        <f>SUM(G53:H53)</f>
        <v>0</v>
      </c>
    </row>
    <row r="54" spans="4:9" ht="13" thickBot="1" x14ac:dyDescent="0.3">
      <c r="D54" s="690"/>
      <c r="E54" s="397"/>
      <c r="F54" s="401"/>
      <c r="G54" s="466"/>
      <c r="H54" s="305"/>
      <c r="I54" s="305">
        <f>SUM(G54:H54)</f>
        <v>0</v>
      </c>
    </row>
    <row r="55" spans="4:9" ht="13" thickBot="1" x14ac:dyDescent="0.3">
      <c r="D55" s="690"/>
      <c r="E55" s="399" t="s">
        <v>126</v>
      </c>
      <c r="F55" s="401" t="s">
        <v>384</v>
      </c>
      <c r="G55" s="467"/>
      <c r="H55" s="305"/>
      <c r="I55" s="305">
        <f>SUM(G55:H55)</f>
        <v>0</v>
      </c>
    </row>
    <row r="56" spans="4:9" ht="13" thickBot="1" x14ac:dyDescent="0.3">
      <c r="D56" s="691"/>
      <c r="E56" s="74"/>
      <c r="F56" s="402"/>
      <c r="G56" s="306"/>
      <c r="H56" s="307"/>
      <c r="I56" s="307">
        <f>SUM(G56:H56)</f>
        <v>0</v>
      </c>
    </row>
    <row r="57" spans="4:9" ht="13" thickBot="1" x14ac:dyDescent="0.3">
      <c r="D57" s="204"/>
      <c r="F57" s="63"/>
      <c r="G57" s="31"/>
      <c r="H57" s="204"/>
      <c r="I57" s="204"/>
    </row>
    <row r="58" spans="4:9" ht="15.75" customHeight="1" x14ac:dyDescent="0.25">
      <c r="D58" s="708" t="s">
        <v>10</v>
      </c>
      <c r="E58" s="403" t="s">
        <v>385</v>
      </c>
      <c r="F58" s="479" t="s">
        <v>382</v>
      </c>
      <c r="G58" s="491"/>
      <c r="H58" s="308"/>
      <c r="I58" s="308">
        <f>SUM(G58:H58)</f>
        <v>0</v>
      </c>
    </row>
    <row r="59" spans="4:9" x14ac:dyDescent="0.25">
      <c r="D59" s="709"/>
      <c r="E59" s="75" t="s">
        <v>132</v>
      </c>
      <c r="F59" s="95" t="s">
        <v>122</v>
      </c>
      <c r="G59" s="309"/>
      <c r="H59" s="310"/>
      <c r="I59" s="310">
        <f t="shared" ref="I59:I68" si="0">SUM(G59:H59)</f>
        <v>0</v>
      </c>
    </row>
    <row r="60" spans="4:9" x14ac:dyDescent="0.25">
      <c r="D60" s="709"/>
      <c r="E60" s="75" t="s">
        <v>133</v>
      </c>
      <c r="F60" s="95" t="s">
        <v>111</v>
      </c>
      <c r="G60" s="309"/>
      <c r="H60" s="310"/>
      <c r="I60" s="310">
        <f t="shared" si="0"/>
        <v>0</v>
      </c>
    </row>
    <row r="61" spans="4:9" x14ac:dyDescent="0.25">
      <c r="D61" s="709"/>
      <c r="E61" s="75" t="s">
        <v>134</v>
      </c>
      <c r="F61" s="95" t="s">
        <v>135</v>
      </c>
      <c r="G61" s="309"/>
      <c r="H61" s="310"/>
      <c r="I61" s="310">
        <f t="shared" si="0"/>
        <v>0</v>
      </c>
    </row>
    <row r="62" spans="4:9" ht="13" thickBot="1" x14ac:dyDescent="0.3">
      <c r="D62" s="709"/>
      <c r="E62" s="76" t="s">
        <v>136</v>
      </c>
      <c r="F62" s="96" t="s">
        <v>137</v>
      </c>
      <c r="G62" s="311"/>
      <c r="H62" s="312"/>
      <c r="I62" s="312">
        <f t="shared" si="0"/>
        <v>0</v>
      </c>
    </row>
    <row r="63" spans="4:9" x14ac:dyDescent="0.25">
      <c r="D63" s="709"/>
      <c r="E63" s="404" t="s">
        <v>138</v>
      </c>
      <c r="F63" s="479" t="s">
        <v>120</v>
      </c>
      <c r="G63" s="492"/>
      <c r="H63" s="308"/>
      <c r="I63" s="308">
        <f t="shared" si="0"/>
        <v>0</v>
      </c>
    </row>
    <row r="64" spans="4:9" ht="13" thickBot="1" x14ac:dyDescent="0.3">
      <c r="D64" s="709"/>
      <c r="E64" s="78" t="s">
        <v>139</v>
      </c>
      <c r="F64" s="97" t="s">
        <v>120</v>
      </c>
      <c r="G64" s="313"/>
      <c r="H64" s="314"/>
      <c r="I64" s="314">
        <f t="shared" si="0"/>
        <v>0</v>
      </c>
    </row>
    <row r="65" spans="4:9" ht="13" thickBot="1" x14ac:dyDescent="0.3">
      <c r="D65" s="709"/>
      <c r="E65" s="405"/>
      <c r="F65" s="406"/>
      <c r="G65" s="493"/>
      <c r="H65" s="315"/>
      <c r="I65" s="315">
        <f t="shared" si="0"/>
        <v>0</v>
      </c>
    </row>
    <row r="66" spans="4:9" ht="13" thickBot="1" x14ac:dyDescent="0.3">
      <c r="D66" s="709"/>
      <c r="E66" s="79" t="s">
        <v>140</v>
      </c>
      <c r="F66" s="99" t="s">
        <v>113</v>
      </c>
      <c r="G66" s="316"/>
      <c r="H66" s="317"/>
      <c r="I66" s="317">
        <f t="shared" si="0"/>
        <v>0</v>
      </c>
    </row>
    <row r="67" spans="4:9" x14ac:dyDescent="0.25">
      <c r="D67" s="709"/>
      <c r="E67" s="407" t="s">
        <v>386</v>
      </c>
      <c r="F67" s="479" t="s">
        <v>387</v>
      </c>
      <c r="G67" s="491"/>
      <c r="H67" s="308"/>
      <c r="I67" s="308">
        <f t="shared" si="0"/>
        <v>0</v>
      </c>
    </row>
    <row r="68" spans="4:9" ht="13" thickBot="1" x14ac:dyDescent="0.3">
      <c r="D68" s="710"/>
      <c r="E68" s="408" t="s">
        <v>388</v>
      </c>
      <c r="F68" s="97" t="s">
        <v>341</v>
      </c>
      <c r="G68" s="313"/>
      <c r="H68" s="314"/>
      <c r="I68" s="314">
        <f t="shared" si="0"/>
        <v>0</v>
      </c>
    </row>
    <row r="69" spans="4:9" ht="13" thickBot="1" x14ac:dyDescent="0.3">
      <c r="D69" s="204"/>
      <c r="F69" s="63"/>
      <c r="G69" s="31"/>
      <c r="H69" s="204"/>
      <c r="I69" s="204"/>
    </row>
    <row r="70" spans="4:9" ht="15.75" customHeight="1" x14ac:dyDescent="0.25">
      <c r="D70" s="816" t="s">
        <v>11</v>
      </c>
      <c r="E70" s="381" t="s">
        <v>141</v>
      </c>
      <c r="F70" s="381" t="s">
        <v>127</v>
      </c>
      <c r="G70" s="494"/>
      <c r="H70" s="318"/>
      <c r="I70" s="318">
        <f>SUM(G70:H70)</f>
        <v>0</v>
      </c>
    </row>
    <row r="71" spans="4:9" x14ac:dyDescent="0.25">
      <c r="D71" s="817"/>
      <c r="E71" s="232" t="s">
        <v>142</v>
      </c>
      <c r="F71" s="232" t="s">
        <v>127</v>
      </c>
      <c r="G71" s="319"/>
      <c r="H71" s="320"/>
      <c r="I71" s="320">
        <f>SUM(G71:H71)</f>
        <v>0</v>
      </c>
    </row>
    <row r="72" spans="4:9" ht="13" thickBot="1" x14ac:dyDescent="0.3">
      <c r="D72" s="818"/>
      <c r="E72" s="233" t="s">
        <v>143</v>
      </c>
      <c r="F72" s="233" t="s">
        <v>144</v>
      </c>
      <c r="G72" s="321"/>
      <c r="H72" s="322"/>
      <c r="I72" s="322">
        <f>SUM(G72:H72)</f>
        <v>0</v>
      </c>
    </row>
    <row r="73" spans="4:9" ht="13" thickBot="1" x14ac:dyDescent="0.3">
      <c r="D73" s="204"/>
      <c r="F73" s="63"/>
      <c r="G73" s="31"/>
      <c r="H73" s="204"/>
      <c r="I73" s="204"/>
    </row>
    <row r="74" spans="4:9" x14ac:dyDescent="0.25">
      <c r="D74" s="814" t="s">
        <v>12</v>
      </c>
      <c r="E74" s="410" t="s">
        <v>159</v>
      </c>
      <c r="F74" s="411" t="s">
        <v>111</v>
      </c>
      <c r="G74" s="495"/>
      <c r="H74" s="323"/>
      <c r="I74" s="323">
        <f>SUM(G74:H74)</f>
        <v>0</v>
      </c>
    </row>
    <row r="75" spans="4:9" ht="13" thickBot="1" x14ac:dyDescent="0.3">
      <c r="D75" s="815"/>
      <c r="E75" s="412" t="s">
        <v>145</v>
      </c>
      <c r="F75" s="413" t="s">
        <v>146</v>
      </c>
      <c r="G75" s="324"/>
      <c r="H75" s="325"/>
      <c r="I75" s="325">
        <f>SUM(G75:H75)</f>
        <v>0</v>
      </c>
    </row>
    <row r="76" spans="4:9" ht="13" thickBot="1" x14ac:dyDescent="0.3">
      <c r="D76" s="204"/>
      <c r="F76" s="63"/>
      <c r="G76" s="31"/>
      <c r="H76" s="204"/>
      <c r="I76" s="204"/>
    </row>
    <row r="77" spans="4:9" ht="15.75" customHeight="1" x14ac:dyDescent="0.25">
      <c r="D77" s="819" t="s">
        <v>13</v>
      </c>
      <c r="E77" s="414" t="s">
        <v>155</v>
      </c>
      <c r="F77" s="480" t="s">
        <v>382</v>
      </c>
      <c r="G77" s="496"/>
      <c r="H77" s="326"/>
      <c r="I77" s="326">
        <f>SUM(G77:H77)</f>
        <v>0</v>
      </c>
    </row>
    <row r="78" spans="4:9" ht="13" customHeight="1" x14ac:dyDescent="0.25">
      <c r="D78" s="820"/>
      <c r="E78" s="235" t="s">
        <v>321</v>
      </c>
      <c r="F78" s="283" t="s">
        <v>111</v>
      </c>
      <c r="G78" s="497"/>
      <c r="H78" s="327"/>
      <c r="I78" s="327">
        <f>SUM(G78:H78)</f>
        <v>0</v>
      </c>
    </row>
    <row r="79" spans="4:9" x14ac:dyDescent="0.25">
      <c r="D79" s="820"/>
      <c r="E79" s="235" t="s">
        <v>322</v>
      </c>
      <c r="F79" s="235" t="s">
        <v>341</v>
      </c>
      <c r="G79" s="497"/>
      <c r="H79" s="327"/>
      <c r="I79" s="327">
        <f>SUM(G79:H79)</f>
        <v>0</v>
      </c>
    </row>
    <row r="80" spans="4:9" ht="13" thickBot="1" x14ac:dyDescent="0.3">
      <c r="D80" s="821"/>
      <c r="E80" s="236" t="s">
        <v>148</v>
      </c>
      <c r="F80" s="237" t="s">
        <v>149</v>
      </c>
      <c r="G80" s="498"/>
      <c r="H80" s="328"/>
      <c r="I80" s="328">
        <f>SUM(G80:H80)</f>
        <v>0</v>
      </c>
    </row>
    <row r="81" spans="4:9" ht="13" thickBot="1" x14ac:dyDescent="0.3">
      <c r="D81" s="204"/>
      <c r="F81" s="63"/>
      <c r="G81" s="31"/>
      <c r="H81" s="204"/>
      <c r="I81" s="204"/>
    </row>
    <row r="82" spans="4:9" ht="16" thickBot="1" x14ac:dyDescent="0.3">
      <c r="D82" s="200" t="s">
        <v>4</v>
      </c>
      <c r="E82" s="417" t="s">
        <v>150</v>
      </c>
      <c r="F82" s="459" t="s">
        <v>395</v>
      </c>
      <c r="G82" s="499">
        <v>9</v>
      </c>
      <c r="H82" s="329"/>
      <c r="I82" s="329">
        <f>SUM(G82:H82)</f>
        <v>9</v>
      </c>
    </row>
    <row r="83" spans="4:9" ht="13" thickBot="1" x14ac:dyDescent="0.3">
      <c r="D83" s="204"/>
      <c r="F83" s="63"/>
      <c r="G83" s="31"/>
      <c r="H83" s="204"/>
      <c r="I83" s="204"/>
    </row>
    <row r="84" spans="4:9" ht="12" customHeight="1" x14ac:dyDescent="0.25">
      <c r="D84" s="726" t="s">
        <v>104</v>
      </c>
      <c r="E84" s="729" t="s">
        <v>103</v>
      </c>
      <c r="F84" s="481" t="s">
        <v>112</v>
      </c>
      <c r="G84" s="500"/>
      <c r="H84" s="330"/>
      <c r="I84" s="330">
        <f>SUM(G84:H84)</f>
        <v>0</v>
      </c>
    </row>
    <row r="85" spans="4:9" ht="12" customHeight="1" x14ac:dyDescent="0.25">
      <c r="D85" s="727"/>
      <c r="E85" s="730"/>
      <c r="F85" s="482" t="s">
        <v>111</v>
      </c>
      <c r="G85" s="331"/>
      <c r="H85" s="332"/>
      <c r="I85" s="333">
        <f>SUM(G85:H85)</f>
        <v>0</v>
      </c>
    </row>
    <row r="86" spans="4:9" ht="12" customHeight="1" x14ac:dyDescent="0.25">
      <c r="D86" s="727"/>
      <c r="E86" s="730"/>
      <c r="F86" s="483" t="s">
        <v>410</v>
      </c>
      <c r="G86" s="331"/>
      <c r="H86" s="332"/>
      <c r="I86" s="333">
        <f>SUM(G86:H86)</f>
        <v>0</v>
      </c>
    </row>
    <row r="87" spans="4:9" ht="12" customHeight="1" x14ac:dyDescent="0.25">
      <c r="D87" s="727"/>
      <c r="E87" s="730"/>
      <c r="F87" s="484" t="s">
        <v>407</v>
      </c>
      <c r="G87" s="334"/>
      <c r="H87" s="333"/>
      <c r="I87" s="333">
        <f>SUM(G87:H87)</f>
        <v>0</v>
      </c>
    </row>
    <row r="88" spans="4:9" ht="13" customHeight="1" thickBot="1" x14ac:dyDescent="0.3">
      <c r="D88" s="728"/>
      <c r="E88" s="731"/>
      <c r="F88" s="485" t="s">
        <v>154</v>
      </c>
      <c r="G88" s="335"/>
      <c r="H88" s="336"/>
      <c r="I88" s="336">
        <f>SUM(G88:H88)</f>
        <v>0</v>
      </c>
    </row>
    <row r="89" spans="4:9" ht="13" customHeight="1" thickBot="1" x14ac:dyDescent="0.35">
      <c r="D89" s="813" t="s">
        <v>174</v>
      </c>
      <c r="E89" s="813"/>
      <c r="F89" s="813"/>
      <c r="G89" s="813"/>
      <c r="H89" s="813"/>
      <c r="I89" s="128">
        <v>27</v>
      </c>
    </row>
    <row r="90" spans="4:9" ht="13" customHeight="1" thickBot="1" x14ac:dyDescent="0.3">
      <c r="D90" s="810" t="s">
        <v>171</v>
      </c>
      <c r="E90" s="811"/>
      <c r="F90" s="812"/>
      <c r="G90" s="123">
        <f>SUM(G38:G89)</f>
        <v>26</v>
      </c>
      <c r="H90" s="123">
        <f>SUM(H38:H89)</f>
        <v>0</v>
      </c>
      <c r="I90" s="123">
        <f>SUM(SUM(I38:I89)+Q44+Q38+Q42)</f>
        <v>121</v>
      </c>
    </row>
    <row r="91" spans="4:9" ht="13" thickBot="1" x14ac:dyDescent="0.3">
      <c r="H91" s="106" t="s">
        <v>175</v>
      </c>
      <c r="I91" s="106">
        <f>35*5+24</f>
        <v>199</v>
      </c>
    </row>
    <row r="95" spans="4:9" x14ac:dyDescent="0.25">
      <c r="E95" s="21" t="s">
        <v>412</v>
      </c>
      <c r="F95" s="21" t="s">
        <v>413</v>
      </c>
    </row>
    <row r="96" spans="4:9" ht="12" customHeight="1" x14ac:dyDescent="0.25">
      <c r="F96" s="21" t="s">
        <v>414</v>
      </c>
    </row>
    <row r="97" ht="12" customHeight="1" x14ac:dyDescent="0.25"/>
    <row r="98" ht="12" customHeight="1" x14ac:dyDescent="0.25"/>
    <row r="99" ht="13" customHeight="1" x14ac:dyDescent="0.25"/>
  </sheetData>
  <mergeCells count="122">
    <mergeCell ref="N6:O6"/>
    <mergeCell ref="F17:I18"/>
    <mergeCell ref="D6:E6"/>
    <mergeCell ref="P6:S6"/>
    <mergeCell ref="N7:O7"/>
    <mergeCell ref="P7:S7"/>
    <mergeCell ref="N8:O8"/>
    <mergeCell ref="N9:O9"/>
    <mergeCell ref="N10:O10"/>
    <mergeCell ref="P8:Q8"/>
    <mergeCell ref="P9:Q9"/>
    <mergeCell ref="P10:Q10"/>
    <mergeCell ref="R8:S8"/>
    <mergeCell ref="R9:S9"/>
    <mergeCell ref="R10:S10"/>
    <mergeCell ref="F32:I32"/>
    <mergeCell ref="C33:E33"/>
    <mergeCell ref="C32:E32"/>
    <mergeCell ref="M20:O20"/>
    <mergeCell ref="F23:G23"/>
    <mergeCell ref="H23:I23"/>
    <mergeCell ref="C21:E21"/>
    <mergeCell ref="G21:H21"/>
    <mergeCell ref="H33:I33"/>
    <mergeCell ref="C31:E31"/>
    <mergeCell ref="F26:G26"/>
    <mergeCell ref="F24:H24"/>
    <mergeCell ref="C24:E24"/>
    <mergeCell ref="F33:G33"/>
    <mergeCell ref="H26:I26"/>
    <mergeCell ref="D90:F90"/>
    <mergeCell ref="D89:H89"/>
    <mergeCell ref="D84:D88"/>
    <mergeCell ref="D74:D75"/>
    <mergeCell ref="D70:D72"/>
    <mergeCell ref="D52:D56"/>
    <mergeCell ref="D47:D50"/>
    <mergeCell ref="D43:D45"/>
    <mergeCell ref="E84:E88"/>
    <mergeCell ref="D77:D80"/>
    <mergeCell ref="D58:D68"/>
    <mergeCell ref="Q38:Q41"/>
    <mergeCell ref="L38:L45"/>
    <mergeCell ref="Q44:Q45"/>
    <mergeCell ref="Q42:Q43"/>
    <mergeCell ref="D38:D41"/>
    <mergeCell ref="E39:E40"/>
    <mergeCell ref="C26:E26"/>
    <mergeCell ref="C23:E23"/>
    <mergeCell ref="F27:G27"/>
    <mergeCell ref="H27:I27"/>
    <mergeCell ref="C29:E29"/>
    <mergeCell ref="C27:E27"/>
    <mergeCell ref="M42:M43"/>
    <mergeCell ref="F29:I29"/>
    <mergeCell ref="C30:D30"/>
    <mergeCell ref="M37:N37"/>
    <mergeCell ref="M38:M41"/>
    <mergeCell ref="M44:M45"/>
    <mergeCell ref="H30:I30"/>
    <mergeCell ref="F31:I31"/>
    <mergeCell ref="C25:E25"/>
    <mergeCell ref="F25:G25"/>
    <mergeCell ref="H25:I25"/>
    <mergeCell ref="F30:G30"/>
    <mergeCell ref="A4:A5"/>
    <mergeCell ref="B4:B5"/>
    <mergeCell ref="A17:A18"/>
    <mergeCell ref="B17:B18"/>
    <mergeCell ref="A12:A13"/>
    <mergeCell ref="A10:A11"/>
    <mergeCell ref="B10:B11"/>
    <mergeCell ref="A8:A9"/>
    <mergeCell ref="B8:B9"/>
    <mergeCell ref="A15:A16"/>
    <mergeCell ref="B15:B16"/>
    <mergeCell ref="A6:A7"/>
    <mergeCell ref="B6:B7"/>
    <mergeCell ref="F19:G19"/>
    <mergeCell ref="C19:E19"/>
    <mergeCell ref="C20:E20"/>
    <mergeCell ref="F20:G20"/>
    <mergeCell ref="B1:H1"/>
    <mergeCell ref="C2:H2"/>
    <mergeCell ref="H4:I4"/>
    <mergeCell ref="H5:I5"/>
    <mergeCell ref="H7:I7"/>
    <mergeCell ref="B12:B13"/>
    <mergeCell ref="H8:I8"/>
    <mergeCell ref="H9:I9"/>
    <mergeCell ref="H10:I10"/>
    <mergeCell ref="H11:I11"/>
    <mergeCell ref="C4:E5"/>
    <mergeCell ref="F7:G7"/>
    <mergeCell ref="H6:I6"/>
    <mergeCell ref="F8:G8"/>
    <mergeCell ref="F9:G9"/>
    <mergeCell ref="F10:G10"/>
    <mergeCell ref="F11:G11"/>
    <mergeCell ref="F12:G12"/>
    <mergeCell ref="F13:G13"/>
    <mergeCell ref="F6:G6"/>
    <mergeCell ref="J4:J5"/>
    <mergeCell ref="J6:J7"/>
    <mergeCell ref="F15:G15"/>
    <mergeCell ref="F16:G16"/>
    <mergeCell ref="H15:I15"/>
    <mergeCell ref="J17:J18"/>
    <mergeCell ref="J15:J16"/>
    <mergeCell ref="C15:E16"/>
    <mergeCell ref="C17:E18"/>
    <mergeCell ref="J8:J9"/>
    <mergeCell ref="J10:J11"/>
    <mergeCell ref="J12:J13"/>
    <mergeCell ref="C6:C7"/>
    <mergeCell ref="H16:I16"/>
    <mergeCell ref="H13:I13"/>
    <mergeCell ref="C8:E9"/>
    <mergeCell ref="C12:E13"/>
    <mergeCell ref="H12:I12"/>
    <mergeCell ref="C10:E11"/>
    <mergeCell ref="F5:G5"/>
  </mergeCells>
  <phoneticPr fontId="12" type="noConversion"/>
  <printOptions horizontalCentered="1"/>
  <pageMargins left="0" right="0" top="0.2" bottom="0.2" header="0.51" footer="0.51"/>
  <pageSetup paperSize="9" scale="60" orientation="landscape" horizontalDpi="0" verticalDpi="0" copies="26"/>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pageSetUpPr fitToPage="1"/>
  </sheetPr>
  <dimension ref="A1:Q95"/>
  <sheetViews>
    <sheetView topLeftCell="A5" workbookViewId="0">
      <selection activeCell="F15" sqref="F15:I15"/>
    </sheetView>
  </sheetViews>
  <sheetFormatPr baseColWidth="10" defaultColWidth="11.453125" defaultRowHeight="12.5" x14ac:dyDescent="0.25"/>
  <cols>
    <col min="1" max="1" width="2.453125" style="21" bestFit="1" customWidth="1"/>
    <col min="2" max="2" width="7.453125" style="21" bestFit="1" customWidth="1"/>
    <col min="3" max="3" width="26" style="21" customWidth="1"/>
    <col min="4" max="4" width="26.1796875" style="21" customWidth="1"/>
    <col min="5" max="5" width="35.6328125" style="21" customWidth="1"/>
    <col min="6" max="6" width="19.81640625" style="21" customWidth="1"/>
    <col min="7" max="7" width="22" style="21" customWidth="1"/>
    <col min="8" max="8" width="22" style="21" bestFit="1" customWidth="1"/>
    <col min="9" max="9" width="15.6328125" style="21" customWidth="1"/>
    <col min="10" max="10" width="15.453125" style="21" bestFit="1" customWidth="1"/>
    <col min="11" max="16384" width="11.453125" style="21"/>
  </cols>
  <sheetData>
    <row r="1" spans="1:17" ht="16" thickBot="1" x14ac:dyDescent="0.3">
      <c r="C1" s="892" t="s">
        <v>338</v>
      </c>
      <c r="D1" s="893"/>
      <c r="E1" s="893"/>
      <c r="F1" s="893"/>
      <c r="G1" s="893"/>
      <c r="H1" s="893"/>
      <c r="I1" s="894"/>
    </row>
    <row r="2" spans="1:17" ht="16.5" customHeight="1" thickBot="1" x14ac:dyDescent="0.4">
      <c r="C2" s="890" t="s">
        <v>419</v>
      </c>
      <c r="D2" s="890"/>
      <c r="E2" s="890"/>
      <c r="F2" s="890"/>
      <c r="G2" s="890"/>
      <c r="H2" s="890"/>
    </row>
    <row r="3" spans="1:17" ht="13.5" thickBot="1" x14ac:dyDescent="0.3">
      <c r="C3" s="33" t="s">
        <v>48</v>
      </c>
      <c r="D3" s="24" t="s">
        <v>49</v>
      </c>
      <c r="E3" s="24" t="s">
        <v>50</v>
      </c>
      <c r="F3" s="24" t="s">
        <v>1</v>
      </c>
      <c r="G3" s="24" t="s">
        <v>2</v>
      </c>
      <c r="H3" s="24" t="s">
        <v>3</v>
      </c>
      <c r="I3" s="34" t="s">
        <v>0</v>
      </c>
    </row>
    <row r="4" spans="1:17" ht="12.75" hidden="1" customHeight="1" x14ac:dyDescent="0.25">
      <c r="B4" s="27">
        <v>39767</v>
      </c>
      <c r="C4" s="220"/>
      <c r="I4" s="221"/>
    </row>
    <row r="5" spans="1:17" ht="28.5" customHeight="1" thickBot="1" x14ac:dyDescent="0.3">
      <c r="A5" s="26" t="s">
        <v>53</v>
      </c>
      <c r="B5" s="27">
        <v>45607</v>
      </c>
      <c r="C5" s="877" t="s">
        <v>324</v>
      </c>
      <c r="D5" s="878"/>
      <c r="E5" s="878"/>
      <c r="F5" s="878"/>
      <c r="G5" s="878"/>
      <c r="H5" s="878"/>
      <c r="I5" s="879"/>
      <c r="J5" s="366" t="s">
        <v>415</v>
      </c>
      <c r="K5" s="869"/>
      <c r="L5" s="869"/>
      <c r="M5" s="869"/>
      <c r="N5" s="869"/>
      <c r="O5" s="869"/>
      <c r="P5" s="869"/>
      <c r="Q5" s="869"/>
    </row>
    <row r="6" spans="1:17" ht="30.75" customHeight="1" thickBot="1" x14ac:dyDescent="0.3">
      <c r="A6" s="26" t="s">
        <v>54</v>
      </c>
      <c r="B6" s="27">
        <v>45608</v>
      </c>
      <c r="C6" s="895" t="s">
        <v>473</v>
      </c>
      <c r="D6" s="871"/>
      <c r="E6" s="872"/>
      <c r="F6" s="896" t="s">
        <v>370</v>
      </c>
      <c r="G6" s="897"/>
      <c r="H6" s="873" t="s">
        <v>357</v>
      </c>
      <c r="I6" s="874"/>
      <c r="J6" s="366" t="s">
        <v>468</v>
      </c>
      <c r="L6" s="222"/>
    </row>
    <row r="7" spans="1:17" ht="26.25" customHeight="1" thickBot="1" x14ac:dyDescent="0.3">
      <c r="A7" s="26" t="s">
        <v>54</v>
      </c>
      <c r="B7" s="27">
        <v>45609</v>
      </c>
      <c r="C7" s="898" t="s">
        <v>457</v>
      </c>
      <c r="D7" s="868"/>
      <c r="E7" s="548" t="s">
        <v>423</v>
      </c>
      <c r="F7" s="875" t="s">
        <v>423</v>
      </c>
      <c r="G7" s="876"/>
      <c r="H7" s="873" t="s">
        <v>357</v>
      </c>
      <c r="I7" s="874"/>
      <c r="J7" s="366" t="s">
        <v>469</v>
      </c>
      <c r="O7" s="29"/>
    </row>
    <row r="8" spans="1:17" ht="26" customHeight="1" thickBot="1" x14ac:dyDescent="0.3">
      <c r="A8" s="26" t="s">
        <v>51</v>
      </c>
      <c r="B8" s="27">
        <v>45610</v>
      </c>
      <c r="C8" s="895" t="s">
        <v>473</v>
      </c>
      <c r="D8" s="871"/>
      <c r="E8" s="872"/>
      <c r="F8" s="896" t="s">
        <v>370</v>
      </c>
      <c r="G8" s="897"/>
      <c r="H8" s="873" t="s">
        <v>357</v>
      </c>
      <c r="I8" s="874"/>
      <c r="J8" s="366" t="s">
        <v>470</v>
      </c>
      <c r="L8" s="222"/>
      <c r="O8" s="29"/>
    </row>
    <row r="9" spans="1:17" ht="32" customHeight="1" thickBot="1" x14ac:dyDescent="0.3">
      <c r="A9" s="26" t="s">
        <v>52</v>
      </c>
      <c r="B9" s="27">
        <v>45611</v>
      </c>
      <c r="C9" s="898" t="s">
        <v>457</v>
      </c>
      <c r="D9" s="868"/>
      <c r="E9" s="549" t="s">
        <v>371</v>
      </c>
      <c r="F9" s="880" t="s">
        <v>101</v>
      </c>
      <c r="G9" s="881"/>
      <c r="H9" s="882"/>
      <c r="I9" s="550"/>
      <c r="J9" s="360" t="s">
        <v>466</v>
      </c>
      <c r="K9" s="222"/>
      <c r="O9" s="29"/>
    </row>
    <row r="10" spans="1:17" ht="14.5" thickBot="1" x14ac:dyDescent="0.3">
      <c r="B10" s="27"/>
      <c r="C10" s="551"/>
      <c r="D10" s="551"/>
      <c r="E10" s="551"/>
      <c r="F10" s="551"/>
      <c r="G10" s="551"/>
      <c r="H10" s="20"/>
      <c r="I10" s="20"/>
      <c r="O10" s="29"/>
    </row>
    <row r="11" spans="1:17" ht="30" customHeight="1" thickBot="1" x14ac:dyDescent="0.3">
      <c r="A11" s="26" t="s">
        <v>53</v>
      </c>
      <c r="B11" s="27">
        <v>45614</v>
      </c>
      <c r="C11" s="870" t="s">
        <v>346</v>
      </c>
      <c r="D11" s="871"/>
      <c r="E11" s="872"/>
      <c r="F11" s="883" t="s">
        <v>467</v>
      </c>
      <c r="G11" s="884"/>
      <c r="H11" s="884"/>
      <c r="I11" s="885"/>
      <c r="J11" s="366" t="s">
        <v>415</v>
      </c>
      <c r="K11" s="222"/>
      <c r="O11" s="29"/>
    </row>
    <row r="12" spans="1:17" ht="26.25" customHeight="1" thickBot="1" x14ac:dyDescent="0.3">
      <c r="A12" s="26" t="s">
        <v>54</v>
      </c>
      <c r="B12" s="27">
        <v>45615</v>
      </c>
      <c r="C12" s="866" t="s">
        <v>457</v>
      </c>
      <c r="D12" s="867"/>
      <c r="E12" s="868"/>
      <c r="F12" s="883" t="s">
        <v>467</v>
      </c>
      <c r="G12" s="884"/>
      <c r="H12" s="884"/>
      <c r="I12" s="885"/>
      <c r="J12" s="366" t="s">
        <v>471</v>
      </c>
      <c r="O12" s="29"/>
      <c r="P12" s="29"/>
    </row>
    <row r="13" spans="1:17" ht="25" customHeight="1" thickBot="1" x14ac:dyDescent="0.3">
      <c r="A13" s="26" t="s">
        <v>54</v>
      </c>
      <c r="B13" s="27">
        <v>45616</v>
      </c>
      <c r="C13" s="902" t="s">
        <v>423</v>
      </c>
      <c r="D13" s="903"/>
      <c r="E13" s="876"/>
      <c r="F13" s="887" t="s">
        <v>474</v>
      </c>
      <c r="G13" s="888"/>
      <c r="H13" s="889" t="s">
        <v>357</v>
      </c>
      <c r="I13" s="874"/>
      <c r="J13" s="366" t="s">
        <v>471</v>
      </c>
      <c r="O13" s="29"/>
    </row>
    <row r="14" spans="1:17" ht="26" customHeight="1" thickBot="1" x14ac:dyDescent="0.3">
      <c r="A14" s="26" t="s">
        <v>51</v>
      </c>
      <c r="B14" s="27">
        <v>45617</v>
      </c>
      <c r="C14" s="866" t="s">
        <v>457</v>
      </c>
      <c r="D14" s="867"/>
      <c r="E14" s="868"/>
      <c r="F14" s="866" t="s">
        <v>458</v>
      </c>
      <c r="G14" s="868"/>
      <c r="H14" s="886" t="s">
        <v>371</v>
      </c>
      <c r="I14" s="783"/>
      <c r="J14" s="366" t="s">
        <v>471</v>
      </c>
      <c r="O14" s="29"/>
    </row>
    <row r="15" spans="1:17" ht="24" customHeight="1" thickBot="1" x14ac:dyDescent="0.3">
      <c r="A15" s="26" t="s">
        <v>52</v>
      </c>
      <c r="B15" s="27">
        <v>45618</v>
      </c>
      <c r="C15" s="902" t="s">
        <v>423</v>
      </c>
      <c r="D15" s="903"/>
      <c r="E15" s="876"/>
      <c r="F15" s="899" t="s">
        <v>472</v>
      </c>
      <c r="G15" s="900"/>
      <c r="H15" s="900"/>
      <c r="I15" s="901"/>
      <c r="J15" s="360" t="s">
        <v>471</v>
      </c>
      <c r="K15" s="222"/>
      <c r="O15" s="29"/>
      <c r="P15" s="29"/>
    </row>
    <row r="16" spans="1:17" ht="15.5" x14ac:dyDescent="0.35">
      <c r="C16" s="891"/>
      <c r="D16" s="891"/>
      <c r="E16" s="891"/>
      <c r="F16" s="891"/>
      <c r="G16" s="891"/>
      <c r="H16" s="891"/>
      <c r="I16" s="270"/>
    </row>
    <row r="18" spans="3:13" ht="13" x14ac:dyDescent="0.25">
      <c r="E18" s="42"/>
      <c r="J18" s="30"/>
    </row>
    <row r="19" spans="3:13" ht="13.5" thickBot="1" x14ac:dyDescent="0.3">
      <c r="J19" s="30"/>
    </row>
    <row r="20" spans="3:13" ht="16" thickBot="1" x14ac:dyDescent="0.4">
      <c r="C20" s="515" t="s">
        <v>6</v>
      </c>
      <c r="D20" s="516" t="s">
        <v>9</v>
      </c>
      <c r="E20" s="517" t="s">
        <v>12</v>
      </c>
      <c r="F20" s="29"/>
      <c r="J20" s="30"/>
    </row>
    <row r="21" spans="3:13" ht="16" thickBot="1" x14ac:dyDescent="0.4">
      <c r="C21" s="368" t="s">
        <v>7</v>
      </c>
      <c r="D21" s="518" t="s">
        <v>10</v>
      </c>
      <c r="E21" s="369" t="s">
        <v>13</v>
      </c>
      <c r="J21" s="30"/>
    </row>
    <row r="22" spans="3:13" ht="16" thickBot="1" x14ac:dyDescent="0.4">
      <c r="C22" s="519" t="s">
        <v>8</v>
      </c>
      <c r="D22" s="520" t="s">
        <v>11</v>
      </c>
      <c r="E22" s="521" t="s">
        <v>4</v>
      </c>
      <c r="J22" s="30"/>
      <c r="K22" s="43"/>
      <c r="M22" s="222"/>
    </row>
    <row r="23" spans="3:13" ht="13" x14ac:dyDescent="0.25">
      <c r="C23" s="514"/>
      <c r="J23" s="30"/>
    </row>
    <row r="24" spans="3:13" ht="13" x14ac:dyDescent="0.25">
      <c r="J24" s="28"/>
    </row>
    <row r="25" spans="3:13" ht="13" x14ac:dyDescent="0.25">
      <c r="J25" s="30"/>
    </row>
    <row r="26" spans="3:13" ht="13.5" thickBot="1" x14ac:dyDescent="0.3">
      <c r="G26" s="44"/>
      <c r="J26" s="30"/>
    </row>
    <row r="27" spans="3:13" ht="13.5" thickBot="1" x14ac:dyDescent="0.35">
      <c r="D27" s="60"/>
      <c r="E27" s="65"/>
      <c r="F27" s="60"/>
      <c r="G27" s="107" t="s">
        <v>151</v>
      </c>
      <c r="H27" s="106" t="s">
        <v>152</v>
      </c>
      <c r="I27" s="106" t="s">
        <v>153</v>
      </c>
    </row>
    <row r="28" spans="3:13" ht="13.5" customHeight="1" thickBot="1" x14ac:dyDescent="0.3">
      <c r="D28" s="696" t="s">
        <v>6</v>
      </c>
      <c r="E28" s="449" t="s">
        <v>114</v>
      </c>
      <c r="F28" s="394"/>
      <c r="G28" s="449"/>
      <c r="H28" s="83"/>
      <c r="I28" s="83">
        <f>SUM(G28:H28)</f>
        <v>0</v>
      </c>
    </row>
    <row r="29" spans="3:13" ht="12.75" customHeight="1" x14ac:dyDescent="0.25">
      <c r="D29" s="697"/>
      <c r="E29" s="779" t="s">
        <v>85</v>
      </c>
      <c r="F29" s="477" t="s">
        <v>111</v>
      </c>
      <c r="G29" s="461"/>
      <c r="H29" s="124"/>
      <c r="I29" s="84">
        <f>SUM(G29:H29)</f>
        <v>0</v>
      </c>
    </row>
    <row r="30" spans="3:13" ht="13.5" customHeight="1" thickBot="1" x14ac:dyDescent="0.3">
      <c r="D30" s="697"/>
      <c r="E30" s="780" t="s">
        <v>115</v>
      </c>
      <c r="F30" s="85" t="s">
        <v>123</v>
      </c>
      <c r="G30" s="108">
        <v>8</v>
      </c>
      <c r="H30" s="125"/>
      <c r="I30" s="85">
        <f>SUM(G30:H30)</f>
        <v>8</v>
      </c>
    </row>
    <row r="31" spans="3:13" ht="13.5" customHeight="1" thickBot="1" x14ac:dyDescent="0.3">
      <c r="D31" s="698"/>
      <c r="E31" s="67" t="s">
        <v>116</v>
      </c>
      <c r="F31" s="396" t="s">
        <v>383</v>
      </c>
      <c r="G31" s="67"/>
      <c r="H31" s="86"/>
      <c r="I31" s="86">
        <f>SUM(G31:H31)</f>
        <v>0</v>
      </c>
    </row>
    <row r="32" spans="3:13" ht="13" thickBot="1" x14ac:dyDescent="0.3">
      <c r="D32" s="61"/>
      <c r="F32" s="63"/>
      <c r="H32" s="63"/>
      <c r="I32" s="63"/>
    </row>
    <row r="33" spans="4:9" ht="13.5" customHeight="1" thickBot="1" x14ac:dyDescent="0.3">
      <c r="D33" s="705" t="s">
        <v>7</v>
      </c>
      <c r="E33" s="452" t="s">
        <v>117</v>
      </c>
      <c r="F33" s="453" t="s">
        <v>113</v>
      </c>
      <c r="G33" s="462"/>
      <c r="H33" s="87"/>
      <c r="I33" s="87">
        <f>SUM(G33:H33)</f>
        <v>0</v>
      </c>
    </row>
    <row r="34" spans="4:9" ht="13.5" customHeight="1" thickBot="1" x14ac:dyDescent="0.3">
      <c r="D34" s="706"/>
      <c r="E34" s="69" t="s">
        <v>118</v>
      </c>
      <c r="F34" s="88" t="s">
        <v>119</v>
      </c>
      <c r="G34" s="69"/>
      <c r="H34" s="88"/>
      <c r="I34" s="87">
        <f>SUM(G34:H34)</f>
        <v>0</v>
      </c>
    </row>
    <row r="35" spans="4:9" ht="13.5" customHeight="1" thickBot="1" x14ac:dyDescent="0.3">
      <c r="D35" s="707"/>
      <c r="E35" s="452" t="s">
        <v>121</v>
      </c>
      <c r="F35" s="453" t="s">
        <v>120</v>
      </c>
      <c r="G35" s="462"/>
      <c r="H35" s="87"/>
      <c r="I35" s="87">
        <f>SUM(G35:H35)</f>
        <v>0</v>
      </c>
    </row>
    <row r="36" spans="4:9" ht="13" thickBot="1" x14ac:dyDescent="0.3">
      <c r="D36" s="62"/>
      <c r="F36" s="63"/>
      <c r="H36" s="63"/>
      <c r="I36" s="63"/>
    </row>
    <row r="37" spans="4:9" ht="13.5" customHeight="1" thickBot="1" x14ac:dyDescent="0.3">
      <c r="D37" s="712" t="s">
        <v>8</v>
      </c>
      <c r="E37" s="454" t="s">
        <v>131</v>
      </c>
      <c r="F37" s="455" t="s">
        <v>122</v>
      </c>
      <c r="G37" s="463"/>
      <c r="H37" s="89"/>
      <c r="I37" s="89">
        <f>SUM(G37:H37)</f>
        <v>0</v>
      </c>
    </row>
    <row r="38" spans="4:9" ht="13.5" customHeight="1" thickBot="1" x14ac:dyDescent="0.3">
      <c r="D38" s="713"/>
      <c r="E38" s="71" t="s">
        <v>130</v>
      </c>
      <c r="F38" s="90" t="s">
        <v>123</v>
      </c>
      <c r="G38" s="71"/>
      <c r="H38" s="90"/>
      <c r="I38" s="114">
        <f>SUM(G38:H38)</f>
        <v>0</v>
      </c>
    </row>
    <row r="39" spans="4:9" ht="12.75" customHeight="1" x14ac:dyDescent="0.25">
      <c r="D39" s="713"/>
      <c r="E39" s="456" t="s">
        <v>128</v>
      </c>
      <c r="F39" s="478" t="s">
        <v>113</v>
      </c>
      <c r="G39" s="464"/>
      <c r="H39" s="72"/>
      <c r="I39" s="91">
        <f>SUM(G39:H39)</f>
        <v>0</v>
      </c>
    </row>
    <row r="40" spans="4:9" ht="13.5" customHeight="1" thickBot="1" x14ac:dyDescent="0.3">
      <c r="D40" s="714"/>
      <c r="E40" s="73" t="s">
        <v>129</v>
      </c>
      <c r="F40" s="92" t="s">
        <v>340</v>
      </c>
      <c r="G40" s="109"/>
      <c r="H40" s="73"/>
      <c r="I40" s="92">
        <f>SUM(G40:H40)</f>
        <v>0</v>
      </c>
    </row>
    <row r="41" spans="4:9" ht="13" thickBot="1" x14ac:dyDescent="0.3">
      <c r="D41" s="63"/>
      <c r="F41" s="63"/>
      <c r="H41" s="63"/>
      <c r="I41" s="63"/>
    </row>
    <row r="42" spans="4:9" ht="13.5" customHeight="1" thickBot="1" x14ac:dyDescent="0.3">
      <c r="D42" s="689" t="s">
        <v>9</v>
      </c>
      <c r="E42" s="397" t="s">
        <v>124</v>
      </c>
      <c r="F42" s="398" t="s">
        <v>111</v>
      </c>
      <c r="G42" s="465"/>
      <c r="H42" s="304"/>
      <c r="I42" s="304">
        <f>SUM(G42:H42)</f>
        <v>0</v>
      </c>
    </row>
    <row r="43" spans="4:9" ht="13.5" customHeight="1" thickBot="1" x14ac:dyDescent="0.3">
      <c r="D43" s="690"/>
      <c r="E43" s="399" t="s">
        <v>125</v>
      </c>
      <c r="F43" s="400" t="s">
        <v>358</v>
      </c>
      <c r="G43" s="466"/>
      <c r="H43" s="305"/>
      <c r="I43" s="305">
        <f>SUM(G43:H43)</f>
        <v>0</v>
      </c>
    </row>
    <row r="44" spans="4:9" ht="13.5" customHeight="1" thickBot="1" x14ac:dyDescent="0.3">
      <c r="D44" s="690"/>
      <c r="E44" s="397"/>
      <c r="F44" s="401"/>
      <c r="G44" s="466"/>
      <c r="H44" s="305"/>
      <c r="I44" s="305">
        <f>SUM(G44:H44)</f>
        <v>0</v>
      </c>
    </row>
    <row r="45" spans="4:9" ht="13.5" customHeight="1" thickBot="1" x14ac:dyDescent="0.3">
      <c r="D45" s="690"/>
      <c r="E45" s="399" t="s">
        <v>126</v>
      </c>
      <c r="F45" s="401" t="s">
        <v>384</v>
      </c>
      <c r="G45" s="467"/>
      <c r="H45" s="305"/>
      <c r="I45" s="305">
        <f>SUM(G45:H45)</f>
        <v>0</v>
      </c>
    </row>
    <row r="46" spans="4:9" ht="13" thickBot="1" x14ac:dyDescent="0.3">
      <c r="D46" s="691"/>
      <c r="E46" s="74"/>
      <c r="F46" s="402"/>
      <c r="G46" s="306"/>
      <c r="H46" s="307"/>
      <c r="I46" s="307">
        <f>SUM(G46:H46)</f>
        <v>0</v>
      </c>
    </row>
    <row r="47" spans="4:9" ht="13.5" customHeight="1" thickBot="1" x14ac:dyDescent="0.3">
      <c r="D47" s="63"/>
      <c r="F47" s="63"/>
      <c r="H47" s="63"/>
      <c r="I47" s="63"/>
    </row>
    <row r="48" spans="4:9" ht="12.75" customHeight="1" x14ac:dyDescent="0.25">
      <c r="D48" s="708" t="s">
        <v>10</v>
      </c>
      <c r="E48" s="403" t="s">
        <v>385</v>
      </c>
      <c r="F48" s="479" t="s">
        <v>382</v>
      </c>
      <c r="G48" s="403"/>
      <c r="H48" s="77"/>
      <c r="I48" s="94">
        <f>SUM(G48:H48)</f>
        <v>0</v>
      </c>
    </row>
    <row r="49" spans="4:9" ht="13.5" customHeight="1" x14ac:dyDescent="0.25">
      <c r="D49" s="709"/>
      <c r="E49" s="75" t="s">
        <v>132</v>
      </c>
      <c r="F49" s="95" t="s">
        <v>122</v>
      </c>
      <c r="G49" s="75"/>
      <c r="H49" s="111"/>
      <c r="I49" s="95">
        <f t="shared" ref="I49:I58" si="0">SUM(G49:H49)</f>
        <v>0</v>
      </c>
    </row>
    <row r="50" spans="4:9" ht="13.5" customHeight="1" x14ac:dyDescent="0.25">
      <c r="D50" s="709"/>
      <c r="E50" s="75" t="s">
        <v>133</v>
      </c>
      <c r="F50" s="95" t="s">
        <v>111</v>
      </c>
      <c r="G50" s="75"/>
      <c r="H50" s="111"/>
      <c r="I50" s="95">
        <f t="shared" si="0"/>
        <v>0</v>
      </c>
    </row>
    <row r="51" spans="4:9" ht="13.5" customHeight="1" x14ac:dyDescent="0.25">
      <c r="D51" s="709"/>
      <c r="E51" s="75" t="s">
        <v>134</v>
      </c>
      <c r="F51" s="95" t="s">
        <v>135</v>
      </c>
      <c r="G51" s="75"/>
      <c r="H51" s="111"/>
      <c r="I51" s="95">
        <f t="shared" si="0"/>
        <v>0</v>
      </c>
    </row>
    <row r="52" spans="4:9" ht="12.75" customHeight="1" thickBot="1" x14ac:dyDescent="0.3">
      <c r="D52" s="709"/>
      <c r="E52" s="76" t="s">
        <v>136</v>
      </c>
      <c r="F52" s="96" t="s">
        <v>137</v>
      </c>
      <c r="G52" s="76"/>
      <c r="H52" s="112"/>
      <c r="I52" s="96">
        <f t="shared" si="0"/>
        <v>0</v>
      </c>
    </row>
    <row r="53" spans="4:9" ht="13.5" customHeight="1" x14ac:dyDescent="0.25">
      <c r="D53" s="709"/>
      <c r="E53" s="404" t="s">
        <v>138</v>
      </c>
      <c r="F53" s="479" t="s">
        <v>120</v>
      </c>
      <c r="G53" s="403"/>
      <c r="H53" s="77"/>
      <c r="I53" s="94">
        <f t="shared" si="0"/>
        <v>0</v>
      </c>
    </row>
    <row r="54" spans="4:9" ht="13.5" customHeight="1" thickBot="1" x14ac:dyDescent="0.3">
      <c r="D54" s="709"/>
      <c r="E54" s="78" t="s">
        <v>139</v>
      </c>
      <c r="F54" s="97" t="s">
        <v>120</v>
      </c>
      <c r="G54" s="110"/>
      <c r="H54" s="78"/>
      <c r="I54" s="97">
        <f t="shared" si="0"/>
        <v>0</v>
      </c>
    </row>
    <row r="55" spans="4:9" ht="12.75" customHeight="1" thickBot="1" x14ac:dyDescent="0.3">
      <c r="D55" s="709"/>
      <c r="E55" s="405"/>
      <c r="F55" s="406"/>
      <c r="G55" s="468"/>
      <c r="H55" s="98"/>
      <c r="I55" s="113">
        <f t="shared" si="0"/>
        <v>0</v>
      </c>
    </row>
    <row r="56" spans="4:9" ht="12.75" customHeight="1" thickBot="1" x14ac:dyDescent="0.3">
      <c r="D56" s="709"/>
      <c r="E56" s="79" t="s">
        <v>140</v>
      </c>
      <c r="F56" s="99" t="s">
        <v>113</v>
      </c>
      <c r="G56" s="79"/>
      <c r="H56" s="99"/>
      <c r="I56" s="115">
        <f t="shared" si="0"/>
        <v>0</v>
      </c>
    </row>
    <row r="57" spans="4:9" ht="13.5" customHeight="1" x14ac:dyDescent="0.25">
      <c r="D57" s="709"/>
      <c r="E57" s="407" t="s">
        <v>386</v>
      </c>
      <c r="F57" s="479" t="s">
        <v>387</v>
      </c>
      <c r="G57" s="403"/>
      <c r="H57" s="77"/>
      <c r="I57" s="94">
        <f t="shared" si="0"/>
        <v>0</v>
      </c>
    </row>
    <row r="58" spans="4:9" ht="13" thickBot="1" x14ac:dyDescent="0.3">
      <c r="D58" s="710"/>
      <c r="E58" s="408" t="s">
        <v>388</v>
      </c>
      <c r="F58" s="97" t="s">
        <v>341</v>
      </c>
      <c r="G58" s="110"/>
      <c r="H58" s="78"/>
      <c r="I58" s="97">
        <f t="shared" si="0"/>
        <v>0</v>
      </c>
    </row>
    <row r="59" spans="4:9" ht="13" thickBot="1" x14ac:dyDescent="0.3">
      <c r="D59" s="63"/>
      <c r="F59" s="63"/>
      <c r="H59" s="63"/>
      <c r="I59" s="63"/>
    </row>
    <row r="60" spans="4:9" ht="12.75" customHeight="1" thickBot="1" x14ac:dyDescent="0.3">
      <c r="D60" s="816" t="s">
        <v>11</v>
      </c>
      <c r="E60" s="381" t="s">
        <v>141</v>
      </c>
      <c r="F60" s="381" t="s">
        <v>127</v>
      </c>
      <c r="G60" s="469"/>
      <c r="H60" s="116"/>
      <c r="I60" s="116">
        <f>SUM(G60:H60)</f>
        <v>0</v>
      </c>
    </row>
    <row r="61" spans="4:9" ht="13.5" customHeight="1" thickBot="1" x14ac:dyDescent="0.3">
      <c r="D61" s="817"/>
      <c r="E61" s="232" t="s">
        <v>142</v>
      </c>
      <c r="F61" s="232" t="s">
        <v>127</v>
      </c>
      <c r="G61" s="470"/>
      <c r="H61" s="120"/>
      <c r="I61" s="120">
        <f>SUM(G61:H61)</f>
        <v>0</v>
      </c>
    </row>
    <row r="62" spans="4:9" ht="13.5" customHeight="1" thickBot="1" x14ac:dyDescent="0.3">
      <c r="D62" s="818"/>
      <c r="E62" s="233" t="s">
        <v>143</v>
      </c>
      <c r="F62" s="233" t="s">
        <v>144</v>
      </c>
      <c r="G62" s="117"/>
      <c r="H62" s="118"/>
      <c r="I62" s="119">
        <f>SUM(G62:H62)</f>
        <v>0</v>
      </c>
    </row>
    <row r="63" spans="4:9" ht="12.75" customHeight="1" thickBot="1" x14ac:dyDescent="0.3">
      <c r="D63" s="63"/>
      <c r="F63" s="63"/>
      <c r="H63" s="63"/>
      <c r="I63" s="63"/>
    </row>
    <row r="64" spans="4:9" ht="13.5" customHeight="1" x14ac:dyDescent="0.25">
      <c r="D64" s="814" t="s">
        <v>12</v>
      </c>
      <c r="E64" s="410" t="s">
        <v>159</v>
      </c>
      <c r="F64" s="411" t="s">
        <v>111</v>
      </c>
      <c r="G64" s="471"/>
      <c r="H64" s="121"/>
      <c r="I64" s="100">
        <f>SUM(G64:H64)</f>
        <v>0</v>
      </c>
    </row>
    <row r="65" spans="4:9" ht="13" thickBot="1" x14ac:dyDescent="0.3">
      <c r="D65" s="815" t="s">
        <v>12</v>
      </c>
      <c r="E65" s="412" t="s">
        <v>145</v>
      </c>
      <c r="F65" s="413" t="s">
        <v>146</v>
      </c>
      <c r="G65" s="80"/>
      <c r="H65" s="122"/>
      <c r="I65" s="101">
        <f>SUM(G65:H65)</f>
        <v>0</v>
      </c>
    </row>
    <row r="66" spans="4:9" ht="12.75" customHeight="1" thickBot="1" x14ac:dyDescent="0.3">
      <c r="D66" s="63"/>
      <c r="F66" s="63"/>
      <c r="H66" s="63"/>
      <c r="I66" s="63"/>
    </row>
    <row r="67" spans="4:9" ht="12.75" customHeight="1" x14ac:dyDescent="0.25">
      <c r="D67" s="819" t="s">
        <v>13</v>
      </c>
      <c r="E67" s="414" t="s">
        <v>155</v>
      </c>
      <c r="F67" s="480" t="s">
        <v>382</v>
      </c>
      <c r="G67" s="472"/>
      <c r="H67" s="234"/>
      <c r="I67" s="234">
        <f>SUM(G67:H67)</f>
        <v>0</v>
      </c>
    </row>
    <row r="68" spans="4:9" ht="13.5" customHeight="1" x14ac:dyDescent="0.25">
      <c r="D68" s="820"/>
      <c r="E68" s="235" t="s">
        <v>321</v>
      </c>
      <c r="F68" s="283" t="s">
        <v>111</v>
      </c>
      <c r="G68" s="473"/>
      <c r="H68" s="235"/>
      <c r="I68" s="235">
        <f>SUM(G68:H68)</f>
        <v>0</v>
      </c>
    </row>
    <row r="69" spans="4:9" x14ac:dyDescent="0.25">
      <c r="D69" s="820"/>
      <c r="E69" s="235" t="s">
        <v>322</v>
      </c>
      <c r="F69" s="235" t="s">
        <v>341</v>
      </c>
      <c r="G69" s="473"/>
      <c r="H69" s="235"/>
      <c r="I69" s="235">
        <f>SUM(G69:H69)</f>
        <v>0</v>
      </c>
    </row>
    <row r="70" spans="4:9" ht="13.5" customHeight="1" thickBot="1" x14ac:dyDescent="0.3">
      <c r="D70" s="821"/>
      <c r="E70" s="236" t="s">
        <v>148</v>
      </c>
      <c r="F70" s="237" t="s">
        <v>149</v>
      </c>
      <c r="G70" s="474"/>
      <c r="H70" s="237"/>
      <c r="I70" s="237">
        <f>SUM(G70:H70)</f>
        <v>0</v>
      </c>
    </row>
    <row r="71" spans="4:9" ht="13" thickBot="1" x14ac:dyDescent="0.3">
      <c r="D71" s="63"/>
      <c r="F71" s="63"/>
      <c r="H71" s="63"/>
      <c r="I71" s="63"/>
    </row>
    <row r="72" spans="4:9" ht="12.75" customHeight="1" thickBot="1" x14ac:dyDescent="0.4">
      <c r="D72" s="64" t="s">
        <v>4</v>
      </c>
      <c r="E72" s="417" t="s">
        <v>150</v>
      </c>
      <c r="F72" s="459" t="s">
        <v>395</v>
      </c>
      <c r="G72" s="417">
        <v>3</v>
      </c>
      <c r="H72" s="102"/>
      <c r="I72" s="102">
        <f>SUM(G72:H72)</f>
        <v>3</v>
      </c>
    </row>
    <row r="73" spans="4:9" ht="12.75" customHeight="1" thickBot="1" x14ac:dyDescent="0.3">
      <c r="D73" s="63"/>
      <c r="F73" s="63"/>
      <c r="H73" s="63"/>
      <c r="I73" s="63"/>
    </row>
    <row r="74" spans="4:9" ht="12.75" customHeight="1" x14ac:dyDescent="0.25">
      <c r="D74" s="726" t="s">
        <v>104</v>
      </c>
      <c r="E74" s="729" t="s">
        <v>103</v>
      </c>
      <c r="F74" s="481" t="s">
        <v>112</v>
      </c>
      <c r="G74" s="475"/>
      <c r="H74" s="103"/>
      <c r="I74" s="103">
        <f>SUM(G74:H74)</f>
        <v>0</v>
      </c>
    </row>
    <row r="75" spans="4:9" ht="13.5" customHeight="1" x14ac:dyDescent="0.25">
      <c r="D75" s="727"/>
      <c r="E75" s="730"/>
      <c r="F75" s="482" t="s">
        <v>111</v>
      </c>
      <c r="G75" s="240"/>
      <c r="H75" s="241"/>
      <c r="I75" s="104">
        <f>SUM(G75:H75)</f>
        <v>0</v>
      </c>
    </row>
    <row r="76" spans="4:9" ht="13.5" customHeight="1" x14ac:dyDescent="0.25">
      <c r="D76" s="727"/>
      <c r="E76" s="730"/>
      <c r="F76" s="483" t="s">
        <v>410</v>
      </c>
      <c r="G76" s="240"/>
      <c r="H76" s="241"/>
      <c r="I76" s="104">
        <f>SUM(G76:H76)</f>
        <v>0</v>
      </c>
    </row>
    <row r="77" spans="4:9" ht="13.5" customHeight="1" x14ac:dyDescent="0.25">
      <c r="D77" s="727"/>
      <c r="E77" s="730"/>
      <c r="F77" s="484" t="s">
        <v>407</v>
      </c>
      <c r="G77" s="81"/>
      <c r="H77" s="104"/>
      <c r="I77" s="104">
        <f>SUM(G77:H77)</f>
        <v>0</v>
      </c>
    </row>
    <row r="78" spans="4:9" ht="12.75" customHeight="1" thickBot="1" x14ac:dyDescent="0.3">
      <c r="D78" s="728"/>
      <c r="E78" s="731"/>
      <c r="F78" s="485" t="s">
        <v>154</v>
      </c>
      <c r="G78" s="82"/>
      <c r="H78" s="105"/>
      <c r="I78" s="105">
        <f>SUM(G78:H78)</f>
        <v>0</v>
      </c>
    </row>
    <row r="79" spans="4:9" ht="13.5" customHeight="1" thickBot="1" x14ac:dyDescent="0.3">
      <c r="D79" s="907" t="s">
        <v>172</v>
      </c>
      <c r="E79" s="907"/>
      <c r="F79" s="907"/>
      <c r="G79" s="907"/>
      <c r="H79" s="907"/>
      <c r="I79" s="128">
        <v>6</v>
      </c>
    </row>
    <row r="80" spans="4:9" ht="16" thickBot="1" x14ac:dyDescent="0.3">
      <c r="D80" s="904" t="s">
        <v>171</v>
      </c>
      <c r="E80" s="905"/>
      <c r="F80" s="906"/>
      <c r="G80" s="129">
        <f>SUM(G28:G79)</f>
        <v>11</v>
      </c>
      <c r="H80" s="123">
        <f>SUM(H28:H79)</f>
        <v>0</v>
      </c>
      <c r="I80" s="123">
        <f>SUM(I28:I79)</f>
        <v>17</v>
      </c>
    </row>
    <row r="81" spans="8:9" ht="12.75" customHeight="1" x14ac:dyDescent="0.25">
      <c r="H81" s="28" t="s">
        <v>173</v>
      </c>
      <c r="I81" s="28">
        <f>35*2</f>
        <v>70</v>
      </c>
    </row>
    <row r="82" spans="8:9" ht="12.75" customHeight="1" x14ac:dyDescent="0.25"/>
    <row r="83" spans="8:9" ht="13.5" customHeight="1" x14ac:dyDescent="0.25"/>
    <row r="85" spans="8:9" ht="12.75" customHeight="1" x14ac:dyDescent="0.25"/>
    <row r="86" spans="8:9" ht="13.5" customHeight="1" x14ac:dyDescent="0.25"/>
    <row r="88" spans="8:9" ht="12.75" customHeight="1" x14ac:dyDescent="0.25"/>
    <row r="89" spans="8:9" ht="13.5" customHeight="1" x14ac:dyDescent="0.25"/>
    <row r="93" spans="8:9" ht="12.75" customHeight="1" x14ac:dyDescent="0.25"/>
    <row r="94" spans="8:9" ht="12.75" customHeight="1" x14ac:dyDescent="0.25"/>
    <row r="95" spans="8:9" ht="13.5" customHeight="1" x14ac:dyDescent="0.25"/>
  </sheetData>
  <mergeCells count="42">
    <mergeCell ref="D80:F80"/>
    <mergeCell ref="D60:D62"/>
    <mergeCell ref="D64:D65"/>
    <mergeCell ref="D28:D31"/>
    <mergeCell ref="E29:E30"/>
    <mergeCell ref="D33:D35"/>
    <mergeCell ref="D37:D40"/>
    <mergeCell ref="D79:H79"/>
    <mergeCell ref="D74:D78"/>
    <mergeCell ref="D67:D70"/>
    <mergeCell ref="E74:E78"/>
    <mergeCell ref="D48:D58"/>
    <mergeCell ref="D42:D46"/>
    <mergeCell ref="C2:H2"/>
    <mergeCell ref="C16:H16"/>
    <mergeCell ref="C1:I1"/>
    <mergeCell ref="C8:E8"/>
    <mergeCell ref="F12:I12"/>
    <mergeCell ref="F6:G6"/>
    <mergeCell ref="H6:I6"/>
    <mergeCell ref="C7:D7"/>
    <mergeCell ref="C6:E6"/>
    <mergeCell ref="C9:D9"/>
    <mergeCell ref="F8:G8"/>
    <mergeCell ref="H8:I8"/>
    <mergeCell ref="F14:G14"/>
    <mergeCell ref="F15:I15"/>
    <mergeCell ref="C13:E13"/>
    <mergeCell ref="C15:E15"/>
    <mergeCell ref="C12:E12"/>
    <mergeCell ref="C14:E14"/>
    <mergeCell ref="N5:Q5"/>
    <mergeCell ref="K5:M5"/>
    <mergeCell ref="C11:E11"/>
    <mergeCell ref="H7:I7"/>
    <mergeCell ref="F7:G7"/>
    <mergeCell ref="C5:I5"/>
    <mergeCell ref="F9:H9"/>
    <mergeCell ref="F11:I11"/>
    <mergeCell ref="H14:I14"/>
    <mergeCell ref="F13:G13"/>
    <mergeCell ref="H13:I13"/>
  </mergeCells>
  <phoneticPr fontId="1" type="noConversion"/>
  <pageMargins left="0.78749999999999998" right="0.78749999999999998" top="0.98402777777777772" bottom="0.98402777777777772" header="0.51180555555555551" footer="0.51180555555555551"/>
  <pageSetup paperSize="9" orientation="landscape"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pageSetUpPr fitToPage="1"/>
  </sheetPr>
  <dimension ref="A1:K77"/>
  <sheetViews>
    <sheetView workbookViewId="0">
      <selection activeCell="F6" sqref="F6:G6"/>
    </sheetView>
  </sheetViews>
  <sheetFormatPr baseColWidth="10" defaultRowHeight="12.5" x14ac:dyDescent="0.25"/>
  <cols>
    <col min="1" max="1" width="2.81640625" bestFit="1" customWidth="1"/>
    <col min="2" max="2" width="6.81640625" bestFit="1" customWidth="1"/>
    <col min="3" max="3" width="17.1796875" customWidth="1"/>
    <col min="4" max="4" width="15.1796875" customWidth="1"/>
    <col min="5" max="5" width="24.6328125" bestFit="1" customWidth="1"/>
    <col min="6" max="6" width="20.81640625" bestFit="1" customWidth="1"/>
    <col min="7" max="7" width="19.1796875" customWidth="1"/>
    <col min="8" max="8" width="23.453125" customWidth="1"/>
    <col min="9" max="9" width="23.81640625" customWidth="1"/>
    <col min="10" max="10" width="22.6328125" customWidth="1"/>
  </cols>
  <sheetData>
    <row r="1" spans="1:11" ht="16" thickBot="1" x14ac:dyDescent="0.3">
      <c r="C1" s="892" t="s">
        <v>338</v>
      </c>
      <c r="D1" s="893"/>
      <c r="E1" s="893"/>
      <c r="F1" s="893"/>
      <c r="G1" s="893"/>
      <c r="H1" s="893"/>
      <c r="I1" s="894"/>
    </row>
    <row r="2" spans="1:11" ht="16" thickBot="1" x14ac:dyDescent="0.4">
      <c r="A2" s="21"/>
      <c r="B2" s="21"/>
      <c r="C2" s="914" t="s">
        <v>483</v>
      </c>
      <c r="D2" s="915"/>
      <c r="E2" s="915"/>
      <c r="F2" s="915"/>
      <c r="G2" s="915"/>
      <c r="H2" s="915"/>
      <c r="I2" s="21"/>
      <c r="J2" s="21"/>
      <c r="K2" s="21"/>
    </row>
    <row r="3" spans="1:11" ht="13.5" thickBot="1" x14ac:dyDescent="0.3">
      <c r="A3" s="21"/>
      <c r="B3" s="21"/>
      <c r="C3" s="361" t="s">
        <v>48</v>
      </c>
      <c r="D3" s="362" t="s">
        <v>49</v>
      </c>
      <c r="E3" s="362" t="s">
        <v>50</v>
      </c>
      <c r="F3" s="363" t="s">
        <v>1</v>
      </c>
      <c r="G3" s="363" t="s">
        <v>2</v>
      </c>
      <c r="H3" s="363" t="s">
        <v>3</v>
      </c>
      <c r="I3" s="364" t="s">
        <v>0</v>
      </c>
      <c r="J3" s="21"/>
      <c r="K3" s="21"/>
    </row>
    <row r="4" spans="1:11" ht="14.5" thickBot="1" x14ac:dyDescent="0.3">
      <c r="A4" s="26" t="s">
        <v>53</v>
      </c>
      <c r="B4" s="27">
        <v>45635</v>
      </c>
      <c r="C4" s="789" t="s">
        <v>484</v>
      </c>
      <c r="D4" s="790"/>
      <c r="E4" s="791"/>
      <c r="F4" s="916" t="s">
        <v>479</v>
      </c>
      <c r="G4" s="917"/>
      <c r="H4" s="917"/>
      <c r="I4" s="918"/>
      <c r="J4" s="366" t="s">
        <v>485</v>
      </c>
      <c r="K4" s="21"/>
    </row>
    <row r="5" spans="1:11" ht="14.5" thickBot="1" x14ac:dyDescent="0.3">
      <c r="A5" s="26" t="s">
        <v>54</v>
      </c>
      <c r="B5" s="27">
        <v>45636</v>
      </c>
      <c r="C5" s="554"/>
      <c r="D5" s="866" t="s">
        <v>458</v>
      </c>
      <c r="E5" s="868"/>
      <c r="F5" s="919" t="s">
        <v>371</v>
      </c>
      <c r="G5" s="783"/>
      <c r="H5" s="920" t="s">
        <v>480</v>
      </c>
      <c r="I5" s="921"/>
      <c r="J5" s="366" t="s">
        <v>486</v>
      </c>
      <c r="K5" s="21"/>
    </row>
    <row r="6" spans="1:11" ht="14.5" thickBot="1" x14ac:dyDescent="0.3">
      <c r="A6" s="26" t="s">
        <v>54</v>
      </c>
      <c r="B6" s="27">
        <v>45637</v>
      </c>
      <c r="C6" s="919" t="s">
        <v>371</v>
      </c>
      <c r="D6" s="782"/>
      <c r="E6" s="783"/>
      <c r="F6" s="922" t="s">
        <v>423</v>
      </c>
      <c r="G6" s="876"/>
      <c r="H6" s="923" t="s">
        <v>492</v>
      </c>
      <c r="I6" s="924"/>
      <c r="J6" s="366" t="s">
        <v>486</v>
      </c>
      <c r="K6" s="21"/>
    </row>
    <row r="7" spans="1:11" ht="14.5" thickBot="1" x14ac:dyDescent="0.3">
      <c r="A7" s="26" t="s">
        <v>51</v>
      </c>
      <c r="B7" s="27">
        <v>45638</v>
      </c>
      <c r="C7" s="789" t="s">
        <v>487</v>
      </c>
      <c r="D7" s="790"/>
      <c r="E7" s="791"/>
      <c r="F7" s="866" t="s">
        <v>458</v>
      </c>
      <c r="G7" s="868"/>
      <c r="H7" s="920" t="s">
        <v>480</v>
      </c>
      <c r="I7" s="921"/>
      <c r="J7" s="366" t="s">
        <v>488</v>
      </c>
      <c r="K7" s="21"/>
    </row>
    <row r="8" spans="1:11" ht="14.5" thickBot="1" x14ac:dyDescent="0.3">
      <c r="A8" s="26" t="s">
        <v>52</v>
      </c>
      <c r="B8" s="27">
        <v>45639</v>
      </c>
      <c r="C8" s="552"/>
      <c r="D8" s="887" t="s">
        <v>482</v>
      </c>
      <c r="E8" s="888"/>
      <c r="F8" s="912" t="s">
        <v>101</v>
      </c>
      <c r="G8" s="793"/>
      <c r="H8" s="913"/>
      <c r="I8" s="553"/>
      <c r="J8" s="360" t="s">
        <v>486</v>
      </c>
      <c r="K8" s="21"/>
    </row>
    <row r="9" spans="1:11" ht="13.5" thickBot="1" x14ac:dyDescent="0.3">
      <c r="A9" s="21"/>
      <c r="B9" s="21"/>
      <c r="C9" s="21"/>
      <c r="D9" s="21"/>
      <c r="E9" s="21"/>
      <c r="F9" s="21"/>
      <c r="G9" s="21"/>
      <c r="H9" s="21"/>
      <c r="I9" s="21"/>
      <c r="J9" s="30"/>
      <c r="K9" s="21"/>
    </row>
    <row r="10" spans="1:11" ht="13.5" thickBot="1" x14ac:dyDescent="0.3">
      <c r="A10" s="21"/>
      <c r="B10" s="21"/>
      <c r="C10" s="370" t="s">
        <v>48</v>
      </c>
      <c r="D10" s="371" t="s">
        <v>49</v>
      </c>
      <c r="E10" s="371" t="s">
        <v>50</v>
      </c>
      <c r="F10" s="372" t="s">
        <v>1</v>
      </c>
      <c r="G10" s="372" t="s">
        <v>2</v>
      </c>
      <c r="H10" s="372" t="s">
        <v>3</v>
      </c>
      <c r="I10" s="373" t="s">
        <v>0</v>
      </c>
      <c r="J10" s="21"/>
      <c r="K10" s="21"/>
    </row>
    <row r="11" spans="1:11" ht="14.5" thickBot="1" x14ac:dyDescent="0.3">
      <c r="A11" s="26" t="s">
        <v>53</v>
      </c>
      <c r="B11" s="27">
        <v>45642</v>
      </c>
      <c r="C11" s="925" t="s">
        <v>472</v>
      </c>
      <c r="D11" s="900"/>
      <c r="E11" s="901"/>
      <c r="F11" s="925" t="s">
        <v>472</v>
      </c>
      <c r="G11" s="900"/>
      <c r="H11" s="900"/>
      <c r="I11" s="901"/>
      <c r="J11" s="366" t="s">
        <v>489</v>
      </c>
      <c r="K11" s="21"/>
    </row>
    <row r="12" spans="1:11" ht="14.5" thickBot="1" x14ac:dyDescent="0.3">
      <c r="A12" s="26" t="s">
        <v>54</v>
      </c>
      <c r="B12" s="27">
        <v>45643</v>
      </c>
      <c r="C12" s="827" t="s">
        <v>475</v>
      </c>
      <c r="D12" s="908"/>
      <c r="E12" s="828"/>
      <c r="F12" s="827" t="s">
        <v>476</v>
      </c>
      <c r="G12" s="908"/>
      <c r="H12" s="908"/>
      <c r="I12" s="828"/>
      <c r="J12" s="360" t="s">
        <v>486</v>
      </c>
      <c r="K12" s="21"/>
    </row>
    <row r="13" spans="1:11" ht="14.5" thickBot="1" x14ac:dyDescent="0.3">
      <c r="A13" s="26" t="s">
        <v>54</v>
      </c>
      <c r="B13" s="27">
        <v>45644</v>
      </c>
      <c r="C13" s="827" t="s">
        <v>475</v>
      </c>
      <c r="D13" s="908"/>
      <c r="E13" s="828"/>
      <c r="F13" s="827" t="s">
        <v>476</v>
      </c>
      <c r="G13" s="908"/>
      <c r="H13" s="908"/>
      <c r="I13" s="828"/>
      <c r="J13" s="366" t="s">
        <v>490</v>
      </c>
      <c r="K13" s="21"/>
    </row>
    <row r="14" spans="1:11" ht="14.5" thickBot="1" x14ac:dyDescent="0.3">
      <c r="A14" s="26" t="s">
        <v>51</v>
      </c>
      <c r="B14" s="27">
        <v>45645</v>
      </c>
      <c r="C14" s="827" t="s">
        <v>475</v>
      </c>
      <c r="D14" s="908"/>
      <c r="E14" s="828"/>
      <c r="F14" s="827" t="s">
        <v>476</v>
      </c>
      <c r="G14" s="908"/>
      <c r="H14" s="908"/>
      <c r="I14" s="828"/>
      <c r="J14" s="366" t="s">
        <v>490</v>
      </c>
      <c r="K14" s="21"/>
    </row>
    <row r="15" spans="1:11" ht="14.5" thickBot="1" x14ac:dyDescent="0.3">
      <c r="A15" s="26" t="s">
        <v>52</v>
      </c>
      <c r="B15" s="27">
        <v>45646</v>
      </c>
      <c r="C15" s="909" t="s">
        <v>478</v>
      </c>
      <c r="D15" s="910"/>
      <c r="E15" s="911"/>
      <c r="F15" s="912" t="s">
        <v>101</v>
      </c>
      <c r="G15" s="793"/>
      <c r="H15" s="913"/>
      <c r="I15" s="553"/>
      <c r="J15" s="360" t="s">
        <v>489</v>
      </c>
      <c r="K15" s="21"/>
    </row>
    <row r="16" spans="1:11" ht="13" x14ac:dyDescent="0.25">
      <c r="A16" s="21"/>
      <c r="B16" s="21"/>
      <c r="C16" s="21"/>
      <c r="D16" s="21"/>
      <c r="E16" s="21"/>
      <c r="F16" s="21"/>
      <c r="G16" s="21"/>
      <c r="H16" s="21"/>
      <c r="I16" s="21"/>
      <c r="J16" s="30"/>
      <c r="K16" s="21"/>
    </row>
    <row r="17" spans="1:11" ht="13.5" thickBot="1" x14ac:dyDescent="0.3">
      <c r="A17" s="21"/>
      <c r="B17" s="21"/>
      <c r="C17" s="21"/>
      <c r="D17" s="21"/>
      <c r="E17" s="21"/>
      <c r="F17" s="21"/>
      <c r="G17" s="44"/>
      <c r="H17" s="21"/>
      <c r="I17" s="21"/>
      <c r="J17" s="30"/>
      <c r="K17" s="21"/>
    </row>
    <row r="18" spans="1:11" ht="13.5" thickBot="1" x14ac:dyDescent="0.35">
      <c r="A18" s="21"/>
      <c r="B18" s="21"/>
      <c r="C18" s="21"/>
      <c r="D18" s="60"/>
      <c r="E18" s="65"/>
      <c r="F18" s="60"/>
      <c r="G18" s="107" t="s">
        <v>151</v>
      </c>
      <c r="H18" s="106" t="s">
        <v>152</v>
      </c>
      <c r="I18" s="106" t="s">
        <v>153</v>
      </c>
      <c r="J18" s="21"/>
      <c r="K18" s="21"/>
    </row>
    <row r="19" spans="1:11" ht="13" thickBot="1" x14ac:dyDescent="0.3">
      <c r="A19" s="21"/>
      <c r="B19" s="21"/>
      <c r="C19" s="21"/>
      <c r="D19" s="696" t="s">
        <v>6</v>
      </c>
      <c r="E19" s="449" t="s">
        <v>114</v>
      </c>
      <c r="F19" s="394"/>
      <c r="G19" s="449"/>
      <c r="H19" s="83"/>
      <c r="I19" s="83">
        <f>SUM(G19:H19)</f>
        <v>0</v>
      </c>
      <c r="J19" s="21"/>
      <c r="K19" s="21"/>
    </row>
    <row r="20" spans="1:11" x14ac:dyDescent="0.25">
      <c r="A20" s="21"/>
      <c r="B20" s="21"/>
      <c r="C20" s="21"/>
      <c r="D20" s="697"/>
      <c r="E20" s="779" t="s">
        <v>85</v>
      </c>
      <c r="F20" s="477" t="s">
        <v>111</v>
      </c>
      <c r="G20" s="461"/>
      <c r="H20" s="124"/>
      <c r="I20" s="84">
        <f>SUM(G20:H20)</f>
        <v>0</v>
      </c>
      <c r="J20" s="21"/>
      <c r="K20" s="21"/>
    </row>
    <row r="21" spans="1:11" ht="13" thickBot="1" x14ac:dyDescent="0.3">
      <c r="A21" s="21"/>
      <c r="B21" s="21"/>
      <c r="C21" s="21"/>
      <c r="D21" s="697"/>
      <c r="E21" s="780" t="s">
        <v>115</v>
      </c>
      <c r="F21" s="85" t="s">
        <v>123</v>
      </c>
      <c r="G21" s="108">
        <v>5</v>
      </c>
      <c r="H21" s="125"/>
      <c r="I21" s="85">
        <f>SUM(G21:H21)</f>
        <v>5</v>
      </c>
      <c r="J21" s="21"/>
      <c r="K21" s="21"/>
    </row>
    <row r="22" spans="1:11" ht="13" thickBot="1" x14ac:dyDescent="0.3">
      <c r="A22" s="21"/>
      <c r="B22" s="21"/>
      <c r="C22" s="21"/>
      <c r="D22" s="698"/>
      <c r="E22" s="67" t="s">
        <v>116</v>
      </c>
      <c r="F22" s="396" t="s">
        <v>383</v>
      </c>
      <c r="G22" s="67"/>
      <c r="H22" s="86"/>
      <c r="I22" s="86">
        <f>SUM(G22:H22)</f>
        <v>0</v>
      </c>
      <c r="J22" s="21"/>
      <c r="K22" s="21"/>
    </row>
    <row r="23" spans="1:11" ht="13" thickBot="1" x14ac:dyDescent="0.3">
      <c r="A23" s="21"/>
      <c r="B23" s="21"/>
      <c r="C23" s="21"/>
      <c r="D23" s="61"/>
      <c r="E23" s="21"/>
      <c r="F23" s="63"/>
      <c r="G23" s="21"/>
      <c r="H23" s="63"/>
      <c r="I23" s="63"/>
      <c r="J23" s="21"/>
      <c r="K23" s="21"/>
    </row>
    <row r="24" spans="1:11" ht="13" thickBot="1" x14ac:dyDescent="0.3">
      <c r="A24" s="21"/>
      <c r="B24" s="21"/>
      <c r="C24" s="21"/>
      <c r="D24" s="705" t="s">
        <v>7</v>
      </c>
      <c r="E24" s="452" t="s">
        <v>117</v>
      </c>
      <c r="F24" s="453" t="s">
        <v>113</v>
      </c>
      <c r="G24" s="462"/>
      <c r="H24" s="87">
        <v>28</v>
      </c>
      <c r="I24" s="87">
        <f>SUM(G24:H24)</f>
        <v>28</v>
      </c>
      <c r="J24" s="21"/>
      <c r="K24" s="21"/>
    </row>
    <row r="25" spans="1:11" ht="13" thickBot="1" x14ac:dyDescent="0.3">
      <c r="A25" s="21"/>
      <c r="B25" s="21"/>
      <c r="C25" s="21"/>
      <c r="D25" s="706"/>
      <c r="E25" s="69" t="s">
        <v>118</v>
      </c>
      <c r="F25" s="88" t="s">
        <v>119</v>
      </c>
      <c r="G25" s="69"/>
      <c r="H25" s="88"/>
      <c r="I25" s="87">
        <f>SUM(G25:H25)</f>
        <v>0</v>
      </c>
      <c r="J25" s="21"/>
      <c r="K25" s="21"/>
    </row>
    <row r="26" spans="1:11" ht="13" thickBot="1" x14ac:dyDescent="0.3">
      <c r="A26" s="21"/>
      <c r="B26" s="21"/>
      <c r="C26" s="21"/>
      <c r="D26" s="707"/>
      <c r="E26" s="452" t="s">
        <v>121</v>
      </c>
      <c r="F26" s="453" t="s">
        <v>120</v>
      </c>
      <c r="G26" s="462"/>
      <c r="H26" s="87"/>
      <c r="I26" s="87">
        <f>SUM(G26:H26)</f>
        <v>0</v>
      </c>
      <c r="J26" s="21"/>
      <c r="K26" s="21"/>
    </row>
    <row r="27" spans="1:11" ht="13" thickBot="1" x14ac:dyDescent="0.3">
      <c r="A27" s="21"/>
      <c r="B27" s="21"/>
      <c r="C27" s="21"/>
      <c r="D27" s="62"/>
      <c r="E27" s="21"/>
      <c r="F27" s="63"/>
      <c r="G27" s="21"/>
      <c r="H27" s="63"/>
      <c r="I27" s="63"/>
      <c r="J27" s="21"/>
      <c r="K27" s="21"/>
    </row>
    <row r="28" spans="1:11" ht="13" thickBot="1" x14ac:dyDescent="0.3">
      <c r="A28" s="21"/>
      <c r="B28" s="21"/>
      <c r="C28" s="21"/>
      <c r="D28" s="712" t="s">
        <v>8</v>
      </c>
      <c r="E28" s="454" t="s">
        <v>131</v>
      </c>
      <c r="F28" s="455" t="s">
        <v>122</v>
      </c>
      <c r="G28" s="463"/>
      <c r="H28" s="89"/>
      <c r="I28" s="89">
        <f>SUM(G28:H28)</f>
        <v>0</v>
      </c>
      <c r="J28" s="21"/>
      <c r="K28" s="21"/>
    </row>
    <row r="29" spans="1:11" ht="13" thickBot="1" x14ac:dyDescent="0.3">
      <c r="A29" s="21"/>
      <c r="B29" s="21"/>
      <c r="C29" s="21"/>
      <c r="D29" s="713"/>
      <c r="E29" s="71" t="s">
        <v>130</v>
      </c>
      <c r="F29" s="90" t="s">
        <v>123</v>
      </c>
      <c r="G29" s="71"/>
      <c r="H29" s="90"/>
      <c r="I29" s="114">
        <f>SUM(G29:H29)</f>
        <v>0</v>
      </c>
      <c r="J29" s="21"/>
      <c r="K29" s="21"/>
    </row>
    <row r="30" spans="1:11" x14ac:dyDescent="0.25">
      <c r="A30" s="21"/>
      <c r="B30" s="21"/>
      <c r="C30" s="21"/>
      <c r="D30" s="713"/>
      <c r="E30" s="456" t="s">
        <v>128</v>
      </c>
      <c r="F30" s="478" t="s">
        <v>113</v>
      </c>
      <c r="G30" s="464"/>
      <c r="H30" s="72"/>
      <c r="I30" s="91">
        <f>SUM(G30:H30)</f>
        <v>0</v>
      </c>
      <c r="J30" s="21"/>
      <c r="K30" s="21"/>
    </row>
    <row r="31" spans="1:11" ht="13" thickBot="1" x14ac:dyDescent="0.3">
      <c r="A31" s="21"/>
      <c r="B31" s="21"/>
      <c r="C31" s="21"/>
      <c r="D31" s="714"/>
      <c r="E31" s="73" t="s">
        <v>129</v>
      </c>
      <c r="F31" s="92" t="s">
        <v>340</v>
      </c>
      <c r="G31" s="109"/>
      <c r="H31" s="73"/>
      <c r="I31" s="92">
        <f>SUM(G31:H31)</f>
        <v>0</v>
      </c>
      <c r="J31" s="21"/>
      <c r="K31" s="21"/>
    </row>
    <row r="32" spans="1:11" ht="13" thickBot="1" x14ac:dyDescent="0.3">
      <c r="A32" s="21"/>
      <c r="B32" s="21"/>
      <c r="C32" s="21"/>
      <c r="D32" s="63"/>
      <c r="E32" s="21"/>
      <c r="F32" s="63"/>
      <c r="G32" s="21"/>
      <c r="H32" s="63"/>
      <c r="I32" s="63"/>
      <c r="J32" s="21"/>
      <c r="K32" s="21"/>
    </row>
    <row r="33" spans="1:11" s="21" customFormat="1" ht="15.75" customHeight="1" thickBot="1" x14ac:dyDescent="0.3">
      <c r="D33" s="689" t="s">
        <v>9</v>
      </c>
      <c r="E33" s="397" t="s">
        <v>124</v>
      </c>
      <c r="F33" s="398" t="s">
        <v>111</v>
      </c>
      <c r="G33" s="465"/>
      <c r="H33" s="304"/>
      <c r="I33" s="342">
        <f>SUM(G33:H33)</f>
        <v>0</v>
      </c>
    </row>
    <row r="34" spans="1:11" s="21" customFormat="1" ht="13" thickBot="1" x14ac:dyDescent="0.3">
      <c r="D34" s="690"/>
      <c r="E34" s="399" t="s">
        <v>125</v>
      </c>
      <c r="F34" s="400" t="s">
        <v>358</v>
      </c>
      <c r="G34" s="466"/>
      <c r="H34" s="305"/>
      <c r="I34" s="343">
        <f>SUM(G34:H34)</f>
        <v>0</v>
      </c>
    </row>
    <row r="35" spans="1:11" s="21" customFormat="1" ht="13" thickBot="1" x14ac:dyDescent="0.3">
      <c r="D35" s="690"/>
      <c r="E35" s="397"/>
      <c r="F35" s="401"/>
      <c r="G35" s="466"/>
      <c r="H35" s="305"/>
      <c r="I35" s="343">
        <f>SUM(G35:H35)</f>
        <v>0</v>
      </c>
    </row>
    <row r="36" spans="1:11" s="21" customFormat="1" ht="13" thickBot="1" x14ac:dyDescent="0.3">
      <c r="D36" s="690"/>
      <c r="E36" s="399" t="s">
        <v>126</v>
      </c>
      <c r="F36" s="401" t="s">
        <v>384</v>
      </c>
      <c r="G36" s="467"/>
      <c r="H36" s="305"/>
      <c r="I36" s="343">
        <f>SUM(G36:H36)</f>
        <v>0</v>
      </c>
    </row>
    <row r="37" spans="1:11" s="21" customFormat="1" ht="13" thickBot="1" x14ac:dyDescent="0.3">
      <c r="D37" s="691"/>
      <c r="E37" s="74"/>
      <c r="F37" s="402"/>
      <c r="G37" s="306"/>
      <c r="H37" s="307"/>
      <c r="I37" s="344">
        <f>SUM(G37:H37)</f>
        <v>0</v>
      </c>
    </row>
    <row r="38" spans="1:11" ht="14" customHeight="1" thickBot="1" x14ac:dyDescent="0.3">
      <c r="A38" s="21"/>
      <c r="B38" s="21"/>
      <c r="C38" s="21"/>
      <c r="D38" s="63"/>
      <c r="E38" s="21"/>
      <c r="F38" s="63"/>
      <c r="G38" s="21"/>
      <c r="H38" s="63"/>
      <c r="I38" s="63"/>
      <c r="J38" s="21"/>
      <c r="K38" s="21"/>
    </row>
    <row r="39" spans="1:11" x14ac:dyDescent="0.25">
      <c r="A39" s="21"/>
      <c r="B39" s="21"/>
      <c r="C39" s="21"/>
      <c r="D39" s="708" t="s">
        <v>10</v>
      </c>
      <c r="E39" s="403" t="s">
        <v>385</v>
      </c>
      <c r="F39" s="479" t="s">
        <v>382</v>
      </c>
      <c r="G39" s="403"/>
      <c r="H39" s="77"/>
      <c r="I39" s="94">
        <f>SUM(G39:H39)</f>
        <v>0</v>
      </c>
      <c r="J39" s="21"/>
      <c r="K39" s="21"/>
    </row>
    <row r="40" spans="1:11" x14ac:dyDescent="0.25">
      <c r="A40" s="21"/>
      <c r="B40" s="21"/>
      <c r="C40" s="21"/>
      <c r="D40" s="709"/>
      <c r="E40" s="75" t="s">
        <v>132</v>
      </c>
      <c r="F40" s="95" t="s">
        <v>122</v>
      </c>
      <c r="G40" s="75"/>
      <c r="H40" s="111"/>
      <c r="I40" s="95">
        <f t="shared" ref="I40:I49" si="0">SUM(G40:H40)</f>
        <v>0</v>
      </c>
      <c r="J40" s="21"/>
      <c r="K40" s="21"/>
    </row>
    <row r="41" spans="1:11" x14ac:dyDescent="0.25">
      <c r="A41" s="21"/>
      <c r="B41" s="21"/>
      <c r="C41" s="21"/>
      <c r="D41" s="709"/>
      <c r="E41" s="75" t="s">
        <v>133</v>
      </c>
      <c r="F41" s="95" t="s">
        <v>111</v>
      </c>
      <c r="G41" s="75"/>
      <c r="H41" s="111"/>
      <c r="I41" s="95">
        <f t="shared" si="0"/>
        <v>0</v>
      </c>
      <c r="J41" s="21"/>
      <c r="K41" s="21"/>
    </row>
    <row r="42" spans="1:11" x14ac:dyDescent="0.25">
      <c r="A42" s="21"/>
      <c r="B42" s="21"/>
      <c r="C42" s="21"/>
      <c r="D42" s="709"/>
      <c r="E42" s="75" t="s">
        <v>134</v>
      </c>
      <c r="F42" s="95" t="s">
        <v>135</v>
      </c>
      <c r="G42" s="75"/>
      <c r="H42" s="111"/>
      <c r="I42" s="95">
        <f t="shared" si="0"/>
        <v>0</v>
      </c>
      <c r="J42" s="21"/>
      <c r="K42" s="21"/>
    </row>
    <row r="43" spans="1:11" ht="13" thickBot="1" x14ac:dyDescent="0.3">
      <c r="A43" s="21"/>
      <c r="B43" s="21"/>
      <c r="C43" s="21"/>
      <c r="D43" s="709"/>
      <c r="E43" s="76" t="s">
        <v>136</v>
      </c>
      <c r="F43" s="96" t="s">
        <v>137</v>
      </c>
      <c r="G43" s="76"/>
      <c r="H43" s="112"/>
      <c r="I43" s="96">
        <f t="shared" si="0"/>
        <v>0</v>
      </c>
      <c r="J43" s="21"/>
      <c r="K43" s="21"/>
    </row>
    <row r="44" spans="1:11" x14ac:dyDescent="0.25">
      <c r="A44" s="21"/>
      <c r="B44" s="21"/>
      <c r="C44" s="21"/>
      <c r="D44" s="709"/>
      <c r="E44" s="404" t="s">
        <v>138</v>
      </c>
      <c r="F44" s="479" t="s">
        <v>120</v>
      </c>
      <c r="G44" s="403"/>
      <c r="H44" s="77"/>
      <c r="I44" s="94">
        <f t="shared" si="0"/>
        <v>0</v>
      </c>
      <c r="J44" s="21"/>
      <c r="K44" s="21"/>
    </row>
    <row r="45" spans="1:11" ht="13" thickBot="1" x14ac:dyDescent="0.3">
      <c r="A45" s="21"/>
      <c r="B45" s="21"/>
      <c r="C45" s="21"/>
      <c r="D45" s="709"/>
      <c r="E45" s="78" t="s">
        <v>139</v>
      </c>
      <c r="F45" s="97" t="s">
        <v>120</v>
      </c>
      <c r="G45" s="110"/>
      <c r="H45" s="78"/>
      <c r="I45" s="97">
        <f t="shared" si="0"/>
        <v>0</v>
      </c>
      <c r="J45" s="21"/>
      <c r="K45" s="21"/>
    </row>
    <row r="46" spans="1:11" ht="13" thickBot="1" x14ac:dyDescent="0.3">
      <c r="A46" s="21"/>
      <c r="B46" s="21"/>
      <c r="C46" s="21"/>
      <c r="D46" s="709"/>
      <c r="E46" s="405"/>
      <c r="F46" s="406"/>
      <c r="G46" s="468"/>
      <c r="H46" s="98"/>
      <c r="I46" s="113">
        <f t="shared" si="0"/>
        <v>0</v>
      </c>
      <c r="J46" s="21"/>
      <c r="K46" s="21"/>
    </row>
    <row r="47" spans="1:11" ht="13" thickBot="1" x14ac:dyDescent="0.3">
      <c r="A47" s="21"/>
      <c r="B47" s="21"/>
      <c r="C47" s="21"/>
      <c r="D47" s="709"/>
      <c r="E47" s="79" t="s">
        <v>140</v>
      </c>
      <c r="F47" s="99" t="s">
        <v>113</v>
      </c>
      <c r="G47" s="79"/>
      <c r="H47" s="99"/>
      <c r="I47" s="115">
        <f t="shared" si="0"/>
        <v>0</v>
      </c>
      <c r="J47" s="21"/>
      <c r="K47" s="21"/>
    </row>
    <row r="48" spans="1:11" x14ac:dyDescent="0.25">
      <c r="A48" s="21"/>
      <c r="B48" s="21"/>
      <c r="C48" s="21"/>
      <c r="D48" s="709"/>
      <c r="E48" s="407" t="s">
        <v>386</v>
      </c>
      <c r="F48" s="479" t="s">
        <v>387</v>
      </c>
      <c r="G48" s="403"/>
      <c r="H48" s="77"/>
      <c r="I48" s="94">
        <f t="shared" si="0"/>
        <v>0</v>
      </c>
      <c r="J48" s="21"/>
      <c r="K48" s="21"/>
    </row>
    <row r="49" spans="1:11" ht="13" thickBot="1" x14ac:dyDescent="0.3">
      <c r="A49" s="21"/>
      <c r="B49" s="21"/>
      <c r="C49" s="21"/>
      <c r="D49" s="710"/>
      <c r="E49" s="408" t="s">
        <v>388</v>
      </c>
      <c r="F49" s="97" t="s">
        <v>341</v>
      </c>
      <c r="G49" s="110">
        <v>7</v>
      </c>
      <c r="H49" s="78"/>
      <c r="I49" s="97">
        <f t="shared" si="0"/>
        <v>7</v>
      </c>
      <c r="J49" s="21"/>
      <c r="K49" s="21"/>
    </row>
    <row r="50" spans="1:11" ht="13" thickBot="1" x14ac:dyDescent="0.3">
      <c r="A50" s="21"/>
      <c r="B50" s="21"/>
      <c r="C50" s="21"/>
      <c r="D50" s="63"/>
      <c r="E50" s="21"/>
      <c r="F50" s="63"/>
      <c r="G50" s="21"/>
      <c r="H50" s="63"/>
      <c r="I50" s="63"/>
      <c r="J50" s="21"/>
      <c r="K50" s="21"/>
    </row>
    <row r="51" spans="1:11" ht="13" thickBot="1" x14ac:dyDescent="0.3">
      <c r="A51" s="21"/>
      <c r="B51" s="21"/>
      <c r="C51" s="21"/>
      <c r="D51" s="816" t="s">
        <v>11</v>
      </c>
      <c r="E51" s="381" t="s">
        <v>141</v>
      </c>
      <c r="F51" s="381" t="s">
        <v>127</v>
      </c>
      <c r="G51" s="469"/>
      <c r="H51" s="116"/>
      <c r="I51" s="116">
        <f>SUM(G51:H51)</f>
        <v>0</v>
      </c>
      <c r="J51" s="21"/>
      <c r="K51" s="21"/>
    </row>
    <row r="52" spans="1:11" ht="13" thickBot="1" x14ac:dyDescent="0.3">
      <c r="A52" s="21"/>
      <c r="B52" s="21"/>
      <c r="C52" s="21"/>
      <c r="D52" s="817"/>
      <c r="E52" s="232" t="s">
        <v>142</v>
      </c>
      <c r="F52" s="232" t="s">
        <v>127</v>
      </c>
      <c r="G52" s="470"/>
      <c r="H52" s="120"/>
      <c r="I52" s="120">
        <f>SUM(G52:H52)</f>
        <v>0</v>
      </c>
      <c r="J52" s="21"/>
      <c r="K52" s="21"/>
    </row>
    <row r="53" spans="1:11" ht="13" thickBot="1" x14ac:dyDescent="0.3">
      <c r="A53" s="21"/>
      <c r="B53" s="21"/>
      <c r="C53" s="21"/>
      <c r="D53" s="818"/>
      <c r="E53" s="233" t="s">
        <v>143</v>
      </c>
      <c r="F53" s="233" t="s">
        <v>144</v>
      </c>
      <c r="G53" s="117"/>
      <c r="H53" s="118"/>
      <c r="I53" s="119">
        <f>SUM(G53:H53)</f>
        <v>0</v>
      </c>
      <c r="J53" s="21"/>
      <c r="K53" s="21"/>
    </row>
    <row r="54" spans="1:11" ht="13" thickBot="1" x14ac:dyDescent="0.3">
      <c r="A54" s="21"/>
      <c r="B54" s="21"/>
      <c r="C54" s="21"/>
      <c r="D54" s="63"/>
      <c r="E54" s="21"/>
      <c r="F54" s="63"/>
      <c r="G54" s="222" t="s">
        <v>330</v>
      </c>
      <c r="H54" s="63"/>
      <c r="I54" s="63"/>
      <c r="J54" s="21"/>
      <c r="K54" s="21"/>
    </row>
    <row r="55" spans="1:11" x14ac:dyDescent="0.25">
      <c r="A55" s="21"/>
      <c r="B55" s="21"/>
      <c r="C55" s="21"/>
      <c r="D55" s="814" t="s">
        <v>12</v>
      </c>
      <c r="E55" s="410" t="s">
        <v>159</v>
      </c>
      <c r="F55" s="411" t="s">
        <v>111</v>
      </c>
      <c r="G55" s="471"/>
      <c r="H55" s="121"/>
      <c r="I55" s="100">
        <f>SUM(G55:H55)</f>
        <v>0</v>
      </c>
      <c r="J55" s="21"/>
      <c r="K55" s="21"/>
    </row>
    <row r="56" spans="1:11" ht="13" thickBot="1" x14ac:dyDescent="0.3">
      <c r="A56" s="21"/>
      <c r="B56" s="21"/>
      <c r="C56" s="21"/>
      <c r="D56" s="815" t="s">
        <v>12</v>
      </c>
      <c r="E56" s="412" t="s">
        <v>145</v>
      </c>
      <c r="F56" s="413" t="s">
        <v>146</v>
      </c>
      <c r="G56" s="80"/>
      <c r="H56" s="122"/>
      <c r="I56" s="101">
        <f>SUM(G56:H56)</f>
        <v>0</v>
      </c>
      <c r="J56" s="21"/>
      <c r="K56" s="21"/>
    </row>
    <row r="57" spans="1:11" ht="13" thickBot="1" x14ac:dyDescent="0.3">
      <c r="A57" s="21"/>
      <c r="B57" s="21"/>
      <c r="C57" s="21"/>
      <c r="D57" s="63"/>
      <c r="E57" s="21"/>
      <c r="F57" s="63"/>
      <c r="G57" s="21"/>
      <c r="H57" s="63"/>
      <c r="I57" s="63"/>
      <c r="J57" s="21"/>
      <c r="K57" s="21"/>
    </row>
    <row r="58" spans="1:11" x14ac:dyDescent="0.25">
      <c r="A58" s="21"/>
      <c r="B58" s="21"/>
      <c r="C58" s="21"/>
      <c r="D58" s="819" t="s">
        <v>13</v>
      </c>
      <c r="E58" s="414" t="s">
        <v>155</v>
      </c>
      <c r="F58" s="480" t="s">
        <v>382</v>
      </c>
      <c r="G58" s="472"/>
      <c r="H58" s="234"/>
      <c r="I58" s="234">
        <f>SUM(G58:H58)</f>
        <v>0</v>
      </c>
      <c r="J58" s="21"/>
      <c r="K58" s="21"/>
    </row>
    <row r="59" spans="1:11" x14ac:dyDescent="0.25">
      <c r="A59" s="21"/>
      <c r="B59" s="21"/>
      <c r="C59" s="21"/>
      <c r="D59" s="820"/>
      <c r="E59" s="235" t="s">
        <v>321</v>
      </c>
      <c r="F59" s="283" t="s">
        <v>111</v>
      </c>
      <c r="G59" s="473"/>
      <c r="H59" s="235"/>
      <c r="I59" s="235">
        <f>SUM(G59:H59)</f>
        <v>0</v>
      </c>
      <c r="J59" s="21"/>
      <c r="K59" s="21"/>
    </row>
    <row r="60" spans="1:11" x14ac:dyDescent="0.25">
      <c r="A60" s="21"/>
      <c r="B60" s="21"/>
      <c r="C60" s="21"/>
      <c r="D60" s="820"/>
      <c r="E60" s="235" t="s">
        <v>322</v>
      </c>
      <c r="F60" s="235" t="s">
        <v>341</v>
      </c>
      <c r="G60" s="473"/>
      <c r="H60" s="235"/>
      <c r="I60" s="235">
        <f>SUM(G60:H60)</f>
        <v>0</v>
      </c>
      <c r="J60" s="21"/>
      <c r="K60" s="21"/>
    </row>
    <row r="61" spans="1:11" ht="13" thickBot="1" x14ac:dyDescent="0.3">
      <c r="A61" s="21"/>
      <c r="B61" s="21"/>
      <c r="C61" s="21"/>
      <c r="D61" s="821"/>
      <c r="E61" s="236" t="s">
        <v>148</v>
      </c>
      <c r="F61" s="237" t="s">
        <v>149</v>
      </c>
      <c r="G61" s="474"/>
      <c r="H61" s="237"/>
      <c r="I61" s="237">
        <f>SUM(G61:H61)</f>
        <v>0</v>
      </c>
      <c r="J61" s="21"/>
      <c r="K61" s="21"/>
    </row>
    <row r="62" spans="1:11" ht="13" thickBot="1" x14ac:dyDescent="0.3">
      <c r="A62" s="21"/>
      <c r="B62" s="21"/>
      <c r="C62" s="21"/>
      <c r="D62" s="63"/>
      <c r="E62" s="21"/>
      <c r="F62" s="63"/>
      <c r="G62" s="21"/>
      <c r="H62" s="63"/>
      <c r="I62" s="63"/>
      <c r="J62" s="21"/>
      <c r="K62" s="21"/>
    </row>
    <row r="63" spans="1:11" ht="16" thickBot="1" x14ac:dyDescent="0.4">
      <c r="A63" s="21"/>
      <c r="B63" s="21"/>
      <c r="C63" s="21"/>
      <c r="D63" s="64" t="s">
        <v>4</v>
      </c>
      <c r="E63" s="417" t="s">
        <v>150</v>
      </c>
      <c r="F63" s="459" t="s">
        <v>395</v>
      </c>
      <c r="G63" s="417">
        <v>3</v>
      </c>
      <c r="H63" s="102"/>
      <c r="I63" s="102">
        <f>SUM(G63:H63)</f>
        <v>3</v>
      </c>
      <c r="J63" s="21"/>
      <c r="K63" s="21"/>
    </row>
    <row r="64" spans="1:11" ht="13" thickBot="1" x14ac:dyDescent="0.3">
      <c r="A64" s="21"/>
      <c r="B64" s="21"/>
      <c r="C64" s="21"/>
      <c r="D64" s="63"/>
      <c r="E64" s="21"/>
      <c r="F64" s="63"/>
      <c r="G64" s="21"/>
      <c r="H64" s="63"/>
      <c r="I64" s="63"/>
      <c r="J64" s="21"/>
      <c r="K64" s="21"/>
    </row>
    <row r="65" spans="1:11" x14ac:dyDescent="0.25">
      <c r="A65" s="21"/>
      <c r="B65" s="21"/>
      <c r="C65" s="21"/>
      <c r="D65" s="726" t="s">
        <v>104</v>
      </c>
      <c r="E65" s="729" t="s">
        <v>103</v>
      </c>
      <c r="F65" s="481" t="s">
        <v>112</v>
      </c>
      <c r="G65" s="475"/>
      <c r="H65" s="103"/>
      <c r="I65" s="103">
        <f>SUM(G65:H65)</f>
        <v>0</v>
      </c>
      <c r="J65" s="21"/>
      <c r="K65" s="21"/>
    </row>
    <row r="66" spans="1:11" x14ac:dyDescent="0.25">
      <c r="A66" s="21"/>
      <c r="B66" s="21"/>
      <c r="C66" s="21"/>
      <c r="D66" s="727"/>
      <c r="E66" s="730"/>
      <c r="F66" s="482" t="s">
        <v>111</v>
      </c>
      <c r="G66" s="240"/>
      <c r="H66" s="241"/>
      <c r="I66" s="104">
        <f>SUM(G66:H66)</f>
        <v>0</v>
      </c>
      <c r="J66" s="21"/>
      <c r="K66" s="21"/>
    </row>
    <row r="67" spans="1:11" x14ac:dyDescent="0.25">
      <c r="A67" s="21"/>
      <c r="B67" s="21"/>
      <c r="C67" s="21"/>
      <c r="D67" s="727"/>
      <c r="E67" s="730"/>
      <c r="F67" s="483" t="s">
        <v>410</v>
      </c>
      <c r="G67" s="240"/>
      <c r="H67" s="241"/>
      <c r="I67" s="104">
        <f>SUM(G67:H67)</f>
        <v>0</v>
      </c>
      <c r="J67" s="21"/>
      <c r="K67" s="21"/>
    </row>
    <row r="68" spans="1:11" x14ac:dyDescent="0.25">
      <c r="A68" s="21"/>
      <c r="B68" s="21"/>
      <c r="C68" s="21"/>
      <c r="D68" s="727"/>
      <c r="E68" s="730"/>
      <c r="F68" s="484" t="s">
        <v>407</v>
      </c>
      <c r="G68" s="81"/>
      <c r="H68" s="104"/>
      <c r="I68" s="104">
        <f>SUM(G68:H68)</f>
        <v>0</v>
      </c>
      <c r="J68" s="21"/>
      <c r="K68" s="21"/>
    </row>
    <row r="69" spans="1:11" ht="13" thickBot="1" x14ac:dyDescent="0.3">
      <c r="A69" s="21"/>
      <c r="B69" s="21"/>
      <c r="C69" s="21"/>
      <c r="D69" s="728"/>
      <c r="E69" s="731"/>
      <c r="F69" s="485" t="s">
        <v>154</v>
      </c>
      <c r="G69" s="82"/>
      <c r="H69" s="105"/>
      <c r="I69" s="105">
        <f>SUM(G69:H69)</f>
        <v>0</v>
      </c>
      <c r="J69" s="21"/>
      <c r="K69" s="21"/>
    </row>
    <row r="70" spans="1:11" ht="13" thickBot="1" x14ac:dyDescent="0.3">
      <c r="A70" s="21"/>
      <c r="B70" s="21"/>
      <c r="C70" s="21"/>
      <c r="D70" s="926" t="s">
        <v>172</v>
      </c>
      <c r="E70" s="926"/>
      <c r="F70" s="926"/>
      <c r="G70" s="926"/>
      <c r="H70" s="926"/>
      <c r="I70" s="128"/>
      <c r="J70" s="21"/>
      <c r="K70" s="21"/>
    </row>
    <row r="71" spans="1:11" ht="16" thickBot="1" x14ac:dyDescent="0.3">
      <c r="A71" s="21"/>
      <c r="B71" s="21"/>
      <c r="C71" s="21"/>
      <c r="D71" s="904" t="s">
        <v>171</v>
      </c>
      <c r="E71" s="905"/>
      <c r="F71" s="906"/>
      <c r="G71" s="129">
        <f>SUM(G19:G70)</f>
        <v>15</v>
      </c>
      <c r="H71" s="123">
        <f>SUM(H19:H70)</f>
        <v>28</v>
      </c>
      <c r="I71" s="123">
        <f>SUM(I19:I70)</f>
        <v>43</v>
      </c>
      <c r="J71" s="21"/>
      <c r="K71" s="21"/>
    </row>
    <row r="72" spans="1:11" ht="13" x14ac:dyDescent="0.25">
      <c r="A72" s="21"/>
      <c r="B72" s="21"/>
      <c r="C72" s="21"/>
      <c r="D72" s="21"/>
      <c r="E72" s="21"/>
      <c r="F72" s="21"/>
      <c r="G72" s="21"/>
      <c r="H72" s="28" t="s">
        <v>173</v>
      </c>
      <c r="I72" s="28">
        <f>35</f>
        <v>35</v>
      </c>
      <c r="J72" s="21"/>
      <c r="K72" s="21"/>
    </row>
    <row r="73" spans="1:11" x14ac:dyDescent="0.25">
      <c r="A73" s="21"/>
      <c r="B73" s="21"/>
      <c r="C73" s="21"/>
      <c r="D73" s="21"/>
      <c r="E73" s="21"/>
      <c r="F73" s="21"/>
      <c r="G73" s="21"/>
      <c r="H73" s="21"/>
      <c r="I73" s="21"/>
      <c r="J73" s="21"/>
      <c r="K73" s="21"/>
    </row>
    <row r="74" spans="1:11" x14ac:dyDescent="0.25">
      <c r="A74" s="21"/>
      <c r="B74" s="21"/>
      <c r="C74" s="21"/>
      <c r="D74" s="21"/>
      <c r="E74" s="21"/>
      <c r="F74" s="21"/>
      <c r="G74" s="21"/>
      <c r="H74" s="21"/>
      <c r="I74" s="21"/>
      <c r="J74" s="21"/>
      <c r="K74" s="21"/>
    </row>
    <row r="75" spans="1:11" x14ac:dyDescent="0.25">
      <c r="A75" s="21"/>
      <c r="B75" s="21"/>
      <c r="C75" s="21"/>
      <c r="D75" s="21"/>
      <c r="E75" s="21"/>
      <c r="F75" s="21"/>
      <c r="G75" s="21"/>
      <c r="H75" s="21"/>
      <c r="I75" s="21"/>
      <c r="J75" s="21"/>
      <c r="K75" s="21"/>
    </row>
    <row r="76" spans="1:11" x14ac:dyDescent="0.25">
      <c r="A76" s="21"/>
      <c r="B76" s="21"/>
      <c r="C76" s="21"/>
      <c r="D76" s="21"/>
      <c r="E76" s="21"/>
      <c r="F76" s="21"/>
      <c r="G76" s="21"/>
      <c r="H76" s="21"/>
      <c r="I76" s="21"/>
      <c r="J76" s="21"/>
      <c r="K76" s="21"/>
    </row>
    <row r="77" spans="1:11" x14ac:dyDescent="0.25">
      <c r="A77" s="21"/>
      <c r="B77" s="21"/>
      <c r="C77" s="21"/>
      <c r="D77" s="21"/>
      <c r="E77" s="21"/>
      <c r="F77" s="21"/>
      <c r="G77" s="21"/>
      <c r="H77" s="21"/>
      <c r="I77" s="21"/>
      <c r="J77" s="21"/>
      <c r="K77" s="21"/>
    </row>
  </sheetData>
  <mergeCells count="38">
    <mergeCell ref="F11:I11"/>
    <mergeCell ref="C11:E11"/>
    <mergeCell ref="D71:F71"/>
    <mergeCell ref="D28:D31"/>
    <mergeCell ref="D39:D49"/>
    <mergeCell ref="D51:D53"/>
    <mergeCell ref="D55:D56"/>
    <mergeCell ref="D58:D61"/>
    <mergeCell ref="D33:D37"/>
    <mergeCell ref="D70:H70"/>
    <mergeCell ref="D65:D69"/>
    <mergeCell ref="E65:E69"/>
    <mergeCell ref="D24:D26"/>
    <mergeCell ref="C12:E12"/>
    <mergeCell ref="C13:E13"/>
    <mergeCell ref="F13:I13"/>
    <mergeCell ref="C7:E7"/>
    <mergeCell ref="F8:H8"/>
    <mergeCell ref="F6:G6"/>
    <mergeCell ref="H7:I7"/>
    <mergeCell ref="D8:E8"/>
    <mergeCell ref="F7:G7"/>
    <mergeCell ref="H6:I6"/>
    <mergeCell ref="C1:I1"/>
    <mergeCell ref="C2:H2"/>
    <mergeCell ref="C4:E4"/>
    <mergeCell ref="F4:I4"/>
    <mergeCell ref="C6:E6"/>
    <mergeCell ref="H5:I5"/>
    <mergeCell ref="D5:E5"/>
    <mergeCell ref="F5:G5"/>
    <mergeCell ref="F12:I12"/>
    <mergeCell ref="D19:D22"/>
    <mergeCell ref="E20:E21"/>
    <mergeCell ref="C14:E14"/>
    <mergeCell ref="C15:E15"/>
    <mergeCell ref="F15:H15"/>
    <mergeCell ref="F14:I14"/>
  </mergeCells>
  <phoneticPr fontId="1" type="noConversion"/>
  <pageMargins left="0.75" right="0.75" top="1" bottom="1" header="0.5" footer="0.5"/>
  <pageSetup paperSize="9" scale="88"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pageSetUpPr fitToPage="1"/>
  </sheetPr>
  <dimension ref="A1:P72"/>
  <sheetViews>
    <sheetView workbookViewId="0">
      <selection activeCell="F13" sqref="F13:I13"/>
    </sheetView>
  </sheetViews>
  <sheetFormatPr baseColWidth="10" defaultColWidth="11.453125" defaultRowHeight="12.5" x14ac:dyDescent="0.25"/>
  <cols>
    <col min="1" max="1" width="3.81640625" style="21" customWidth="1"/>
    <col min="2" max="2" width="13.1796875" style="21" customWidth="1"/>
    <col min="3" max="3" width="22.81640625" style="21" customWidth="1"/>
    <col min="4" max="4" width="28.36328125" style="21" customWidth="1"/>
    <col min="5" max="5" width="31.453125" style="21" customWidth="1"/>
    <col min="6" max="6" width="20.81640625" style="21" customWidth="1"/>
    <col min="7" max="7" width="19.6328125" style="21" customWidth="1"/>
    <col min="8" max="8" width="21.36328125" style="21" customWidth="1"/>
    <col min="9" max="9" width="20" style="21" customWidth="1"/>
    <col min="10" max="11" width="11.453125" style="21"/>
    <col min="12" max="12" width="49.1796875" style="21" bestFit="1" customWidth="1"/>
    <col min="13" max="16384" width="11.453125" style="21"/>
  </cols>
  <sheetData>
    <row r="1" spans="1:16" ht="16" thickBot="1" x14ac:dyDescent="0.3">
      <c r="C1" s="892" t="s">
        <v>338</v>
      </c>
      <c r="D1" s="893"/>
      <c r="E1" s="893"/>
      <c r="F1" s="893"/>
      <c r="G1" s="893"/>
      <c r="H1" s="893"/>
      <c r="I1" s="894"/>
    </row>
    <row r="2" spans="1:16" ht="16.5" customHeight="1" thickBot="1" x14ac:dyDescent="0.4">
      <c r="C2" s="915" t="s">
        <v>501</v>
      </c>
      <c r="D2" s="915"/>
      <c r="E2" s="915"/>
      <c r="F2" s="915"/>
      <c r="G2" s="915"/>
      <c r="H2" s="915"/>
    </row>
    <row r="3" spans="1:16" ht="13.5" thickBot="1" x14ac:dyDescent="0.3">
      <c r="C3" s="33" t="s">
        <v>48</v>
      </c>
      <c r="D3" s="24" t="s">
        <v>49</v>
      </c>
      <c r="E3" s="24" t="s">
        <v>50</v>
      </c>
      <c r="F3" s="24" t="s">
        <v>1</v>
      </c>
      <c r="G3" s="24" t="s">
        <v>2</v>
      </c>
      <c r="H3" s="356" t="s">
        <v>3</v>
      </c>
      <c r="I3" s="357" t="s">
        <v>0</v>
      </c>
    </row>
    <row r="4" spans="1:16" ht="39" customHeight="1" thickBot="1" x14ac:dyDescent="0.3">
      <c r="A4" s="26" t="s">
        <v>53</v>
      </c>
      <c r="B4" s="27">
        <v>45670</v>
      </c>
      <c r="C4" s="789" t="s">
        <v>497</v>
      </c>
      <c r="D4" s="790"/>
      <c r="E4" s="791"/>
      <c r="F4" s="827" t="s">
        <v>500</v>
      </c>
      <c r="G4" s="908"/>
      <c r="H4" s="908"/>
      <c r="I4" s="828"/>
      <c r="J4" s="223" t="s">
        <v>494</v>
      </c>
      <c r="K4" s="269" t="s">
        <v>335</v>
      </c>
      <c r="L4" s="21" t="s">
        <v>503</v>
      </c>
    </row>
    <row r="5" spans="1:16" ht="35.25" customHeight="1" thickBot="1" x14ac:dyDescent="0.3">
      <c r="A5" s="26" t="s">
        <v>54</v>
      </c>
      <c r="B5" s="27">
        <v>45671</v>
      </c>
      <c r="C5" s="927" t="s">
        <v>371</v>
      </c>
      <c r="D5" s="782"/>
      <c r="E5" s="783"/>
      <c r="F5" s="827" t="s">
        <v>500</v>
      </c>
      <c r="G5" s="908"/>
      <c r="H5" s="908"/>
      <c r="I5" s="828"/>
      <c r="J5" s="223" t="s">
        <v>495</v>
      </c>
      <c r="K5" s="269" t="s">
        <v>335</v>
      </c>
      <c r="L5" s="21" t="s">
        <v>504</v>
      </c>
    </row>
    <row r="6" spans="1:16" ht="33" customHeight="1" thickBot="1" x14ac:dyDescent="0.3">
      <c r="A6" s="26" t="s">
        <v>54</v>
      </c>
      <c r="B6" s="27">
        <v>45672</v>
      </c>
      <c r="C6" s="827" t="s">
        <v>499</v>
      </c>
      <c r="D6" s="908"/>
      <c r="E6" s="828"/>
      <c r="F6" s="827" t="s">
        <v>500</v>
      </c>
      <c r="G6" s="908"/>
      <c r="H6" s="908"/>
      <c r="I6" s="828"/>
      <c r="J6" s="223" t="s">
        <v>495</v>
      </c>
      <c r="K6" s="269" t="s">
        <v>335</v>
      </c>
      <c r="L6" s="21" t="s">
        <v>505</v>
      </c>
      <c r="M6" s="21" t="s">
        <v>503</v>
      </c>
    </row>
    <row r="7" spans="1:16" ht="35" customHeight="1" thickBot="1" x14ac:dyDescent="0.3">
      <c r="A7" s="26" t="s">
        <v>51</v>
      </c>
      <c r="B7" s="27">
        <v>45673</v>
      </c>
      <c r="C7" s="827" t="s">
        <v>499</v>
      </c>
      <c r="D7" s="908"/>
      <c r="E7" s="828"/>
      <c r="F7" s="922" t="s">
        <v>423</v>
      </c>
      <c r="G7" s="876"/>
      <c r="H7" s="797" t="s">
        <v>491</v>
      </c>
      <c r="I7" s="928"/>
      <c r="J7" s="223" t="s">
        <v>495</v>
      </c>
      <c r="K7" s="269" t="s">
        <v>335</v>
      </c>
      <c r="M7" s="21" t="s">
        <v>504</v>
      </c>
    </row>
    <row r="8" spans="1:16" ht="35" customHeight="1" thickBot="1" x14ac:dyDescent="0.3">
      <c r="A8" s="26" t="s">
        <v>52</v>
      </c>
      <c r="B8" s="27">
        <v>45674</v>
      </c>
      <c r="C8" s="827" t="s">
        <v>499</v>
      </c>
      <c r="D8" s="908"/>
      <c r="E8" s="828"/>
      <c r="F8" s="929" t="s">
        <v>481</v>
      </c>
      <c r="G8" s="930"/>
      <c r="H8" s="930"/>
      <c r="I8" s="931"/>
      <c r="J8" s="223" t="s">
        <v>496</v>
      </c>
      <c r="K8" s="269" t="s">
        <v>335</v>
      </c>
      <c r="L8" s="21" t="s">
        <v>505</v>
      </c>
    </row>
    <row r="9" spans="1:16" ht="14.5" thickBot="1" x14ac:dyDescent="0.3">
      <c r="A9" s="26"/>
      <c r="B9" s="27"/>
      <c r="C9" s="31"/>
      <c r="D9" s="31"/>
      <c r="E9" s="28"/>
      <c r="F9" s="28"/>
      <c r="G9" s="28"/>
      <c r="H9" s="31"/>
      <c r="I9" s="31"/>
      <c r="J9" s="20"/>
      <c r="L9" s="560"/>
    </row>
    <row r="10" spans="1:16" ht="30" customHeight="1" thickBot="1" x14ac:dyDescent="0.3">
      <c r="A10" s="26" t="s">
        <v>53</v>
      </c>
      <c r="B10" s="27">
        <v>45677</v>
      </c>
      <c r="C10" s="925" t="s">
        <v>472</v>
      </c>
      <c r="D10" s="900"/>
      <c r="E10" s="901"/>
      <c r="F10" s="933" t="s">
        <v>472</v>
      </c>
      <c r="G10" s="900"/>
      <c r="H10" s="900"/>
      <c r="I10" s="901"/>
      <c r="J10" s="223" t="s">
        <v>498</v>
      </c>
      <c r="K10" s="269" t="s">
        <v>335</v>
      </c>
    </row>
    <row r="11" spans="1:16" ht="27.75" customHeight="1" thickBot="1" x14ac:dyDescent="0.35">
      <c r="A11" s="26" t="s">
        <v>54</v>
      </c>
      <c r="B11" s="27">
        <v>45678</v>
      </c>
      <c r="C11" s="797" t="s">
        <v>427</v>
      </c>
      <c r="D11" s="928"/>
      <c r="E11" s="556" t="s">
        <v>423</v>
      </c>
      <c r="F11" s="929" t="s">
        <v>481</v>
      </c>
      <c r="G11" s="930"/>
      <c r="H11" s="930"/>
      <c r="I11" s="931"/>
      <c r="J11" s="223" t="s">
        <v>495</v>
      </c>
      <c r="K11" s="269" t="s">
        <v>335</v>
      </c>
      <c r="L11" s="379"/>
      <c r="P11" s="32"/>
    </row>
    <row r="12" spans="1:16" ht="32.25" customHeight="1" thickBot="1" x14ac:dyDescent="0.3">
      <c r="A12" s="26" t="s">
        <v>54</v>
      </c>
      <c r="B12" s="27">
        <v>45679</v>
      </c>
      <c r="C12" s="797" t="s">
        <v>427</v>
      </c>
      <c r="D12" s="928"/>
      <c r="E12" s="559" t="s">
        <v>106</v>
      </c>
      <c r="F12" s="929" t="s">
        <v>481</v>
      </c>
      <c r="G12" s="930"/>
      <c r="H12" s="930"/>
      <c r="I12" s="931"/>
      <c r="J12" s="223" t="s">
        <v>495</v>
      </c>
      <c r="K12" s="269" t="s">
        <v>335</v>
      </c>
      <c r="L12" s="380"/>
    </row>
    <row r="13" spans="1:16" ht="27" customHeight="1" thickBot="1" x14ac:dyDescent="0.3">
      <c r="A13" s="26" t="s">
        <v>51</v>
      </c>
      <c r="B13" s="27">
        <v>45680</v>
      </c>
      <c r="C13" s="789" t="s">
        <v>346</v>
      </c>
      <c r="D13" s="790"/>
      <c r="E13" s="791"/>
      <c r="F13" s="797" t="s">
        <v>422</v>
      </c>
      <c r="G13" s="934"/>
      <c r="H13" s="934"/>
      <c r="I13" s="928"/>
      <c r="J13" s="223" t="s">
        <v>495</v>
      </c>
      <c r="K13" s="269" t="s">
        <v>335</v>
      </c>
      <c r="L13" s="380"/>
    </row>
    <row r="14" spans="1:16" ht="27.75" customHeight="1" thickBot="1" x14ac:dyDescent="0.3">
      <c r="A14" s="26" t="s">
        <v>52</v>
      </c>
      <c r="B14" s="27">
        <v>45681</v>
      </c>
      <c r="C14" s="932" t="s">
        <v>502</v>
      </c>
      <c r="D14" s="888"/>
      <c r="E14" s="556" t="s">
        <v>423</v>
      </c>
      <c r="F14" s="912" t="s">
        <v>101</v>
      </c>
      <c r="G14" s="793"/>
      <c r="H14" s="913"/>
      <c r="I14" s="555"/>
      <c r="J14" s="223" t="s">
        <v>495</v>
      </c>
      <c r="K14" s="269" t="s">
        <v>335</v>
      </c>
      <c r="L14" s="380"/>
    </row>
    <row r="15" spans="1:16" ht="27.75" customHeight="1" x14ac:dyDescent="0.25">
      <c r="A15" s="27"/>
      <c r="B15" s="36"/>
      <c r="C15" s="36"/>
      <c r="D15" s="35"/>
      <c r="E15" s="35"/>
      <c r="F15" s="35"/>
      <c r="G15" s="36"/>
      <c r="H15" s="36"/>
      <c r="I15" s="31"/>
      <c r="J15" s="37"/>
      <c r="K15" s="37"/>
      <c r="L15" s="379"/>
    </row>
    <row r="16" spans="1:16" ht="27.75" customHeight="1" x14ac:dyDescent="0.25">
      <c r="A16" s="27"/>
      <c r="B16" s="36"/>
      <c r="C16" s="36"/>
      <c r="D16" s="35"/>
      <c r="E16" s="35"/>
      <c r="F16" s="35"/>
      <c r="G16" s="36"/>
      <c r="H16" s="36"/>
      <c r="I16" s="31"/>
      <c r="J16" s="37"/>
      <c r="K16" s="37"/>
    </row>
    <row r="17" spans="1:13" ht="27.75" customHeight="1" thickBot="1" x14ac:dyDescent="0.3">
      <c r="A17" s="27"/>
      <c r="B17" s="36"/>
      <c r="C17" s="36"/>
      <c r="D17" s="35"/>
      <c r="E17" s="35"/>
      <c r="F17" s="35"/>
      <c r="G17" s="36"/>
      <c r="H17" s="36"/>
      <c r="I17" s="31"/>
      <c r="J17" s="37"/>
      <c r="K17" s="37"/>
    </row>
    <row r="18" spans="1:13" ht="24" customHeight="1" thickBot="1" x14ac:dyDescent="0.35">
      <c r="B18" s="45"/>
      <c r="C18" s="60"/>
      <c r="D18" s="65"/>
      <c r="E18" s="60"/>
      <c r="F18" s="107" t="s">
        <v>151</v>
      </c>
      <c r="G18" s="106" t="s">
        <v>152</v>
      </c>
      <c r="H18" s="106" t="s">
        <v>153</v>
      </c>
      <c r="J18" s="31"/>
    </row>
    <row r="19" spans="1:13" ht="13" thickBot="1" x14ac:dyDescent="0.3">
      <c r="C19" s="696" t="s">
        <v>6</v>
      </c>
      <c r="D19" s="450" t="s">
        <v>114</v>
      </c>
      <c r="E19" s="394"/>
      <c r="F19" s="449"/>
      <c r="G19" s="83"/>
      <c r="H19" s="83">
        <f>SUM(F19:G19)</f>
        <v>0</v>
      </c>
    </row>
    <row r="20" spans="1:13" ht="13.5" thickBot="1" x14ac:dyDescent="0.3">
      <c r="C20" s="697"/>
      <c r="D20" s="779" t="s">
        <v>85</v>
      </c>
      <c r="E20" s="477" t="s">
        <v>111</v>
      </c>
      <c r="F20" s="461"/>
      <c r="G20" s="84"/>
      <c r="H20" s="83">
        <f>SUM(F20:G20)</f>
        <v>0</v>
      </c>
      <c r="L20" s="557" t="s">
        <v>423</v>
      </c>
      <c r="M20" s="558"/>
    </row>
    <row r="21" spans="1:13" ht="13" thickBot="1" x14ac:dyDescent="0.3">
      <c r="C21" s="697"/>
      <c r="D21" s="780" t="s">
        <v>115</v>
      </c>
      <c r="E21" s="85" t="s">
        <v>123</v>
      </c>
      <c r="F21" s="108">
        <v>2.5</v>
      </c>
      <c r="G21" s="85"/>
      <c r="H21" s="83">
        <f>SUM(F21:G21)</f>
        <v>2.5</v>
      </c>
    </row>
    <row r="22" spans="1:13" ht="13" thickBot="1" x14ac:dyDescent="0.3">
      <c r="C22" s="698"/>
      <c r="D22" s="451" t="s">
        <v>116</v>
      </c>
      <c r="E22" s="396" t="s">
        <v>383</v>
      </c>
      <c r="F22" s="67"/>
      <c r="G22" s="86"/>
      <c r="H22" s="123">
        <f>SUM(F22:G22)</f>
        <v>0</v>
      </c>
    </row>
    <row r="23" spans="1:13" ht="13" thickBot="1" x14ac:dyDescent="0.3">
      <c r="C23" s="61"/>
      <c r="D23" s="458"/>
      <c r="E23" s="63"/>
      <c r="G23" s="63"/>
      <c r="H23" s="63"/>
    </row>
    <row r="24" spans="1:13" ht="13" thickBot="1" x14ac:dyDescent="0.3">
      <c r="C24" s="705" t="s">
        <v>7</v>
      </c>
      <c r="D24" s="452" t="s">
        <v>117</v>
      </c>
      <c r="E24" s="453" t="s">
        <v>113</v>
      </c>
      <c r="F24" s="462"/>
      <c r="G24" s="87"/>
      <c r="H24" s="87">
        <f>SUM(F24:G24)</f>
        <v>0</v>
      </c>
    </row>
    <row r="25" spans="1:13" ht="13" thickBot="1" x14ac:dyDescent="0.3">
      <c r="C25" s="706"/>
      <c r="D25" s="501" t="s">
        <v>118</v>
      </c>
      <c r="E25" s="88" t="s">
        <v>119</v>
      </c>
      <c r="F25" s="69"/>
      <c r="G25" s="88"/>
      <c r="H25" s="87">
        <f>SUM(F25:G25)</f>
        <v>0</v>
      </c>
    </row>
    <row r="26" spans="1:13" ht="13" thickBot="1" x14ac:dyDescent="0.3">
      <c r="C26" s="707"/>
      <c r="D26" s="452" t="s">
        <v>121</v>
      </c>
      <c r="E26" s="453" t="s">
        <v>120</v>
      </c>
      <c r="F26" s="462"/>
      <c r="G26" s="87"/>
      <c r="H26" s="87">
        <f>SUM(F26:G26)</f>
        <v>0</v>
      </c>
    </row>
    <row r="27" spans="1:13" ht="13" thickBot="1" x14ac:dyDescent="0.3">
      <c r="C27" s="62"/>
      <c r="D27" s="458"/>
      <c r="E27" s="63"/>
      <c r="G27" s="63"/>
      <c r="H27" s="63"/>
    </row>
    <row r="28" spans="1:13" ht="13" thickBot="1" x14ac:dyDescent="0.3">
      <c r="C28" s="712" t="s">
        <v>8</v>
      </c>
      <c r="D28" s="454" t="s">
        <v>131</v>
      </c>
      <c r="E28" s="455" t="s">
        <v>122</v>
      </c>
      <c r="F28" s="463"/>
      <c r="G28" s="89"/>
      <c r="H28" s="89">
        <f>SUM(F28:G28)</f>
        <v>0</v>
      </c>
    </row>
    <row r="29" spans="1:13" ht="13" thickBot="1" x14ac:dyDescent="0.3">
      <c r="C29" s="713"/>
      <c r="D29" s="502" t="s">
        <v>130</v>
      </c>
      <c r="E29" s="90" t="s">
        <v>123</v>
      </c>
      <c r="F29" s="71"/>
      <c r="G29" s="90"/>
      <c r="H29" s="114">
        <f>SUM(F29:G29)</f>
        <v>0</v>
      </c>
    </row>
    <row r="30" spans="1:13" x14ac:dyDescent="0.25">
      <c r="C30" s="713"/>
      <c r="D30" s="456" t="s">
        <v>128</v>
      </c>
      <c r="E30" s="478" t="s">
        <v>113</v>
      </c>
      <c r="F30" s="464"/>
      <c r="G30" s="72"/>
      <c r="H30" s="91">
        <f>SUM(F30:G30)</f>
        <v>0</v>
      </c>
    </row>
    <row r="31" spans="1:13" ht="13" thickBot="1" x14ac:dyDescent="0.3">
      <c r="C31" s="714"/>
      <c r="D31" s="73" t="s">
        <v>129</v>
      </c>
      <c r="E31" s="92" t="s">
        <v>340</v>
      </c>
      <c r="F31" s="109"/>
      <c r="G31" s="73"/>
      <c r="H31" s="92">
        <f>SUM(F31:G31)</f>
        <v>0</v>
      </c>
    </row>
    <row r="32" spans="1:13" ht="13" thickBot="1" x14ac:dyDescent="0.3">
      <c r="C32" s="63"/>
      <c r="D32" s="458"/>
      <c r="E32" s="63"/>
      <c r="G32" s="63"/>
      <c r="H32" s="63"/>
    </row>
    <row r="33" spans="3:12" ht="15.75" customHeight="1" thickBot="1" x14ac:dyDescent="0.3">
      <c r="C33" s="689" t="s">
        <v>9</v>
      </c>
      <c r="D33" s="503" t="s">
        <v>124</v>
      </c>
      <c r="E33" s="398" t="s">
        <v>111</v>
      </c>
      <c r="F33" s="465"/>
      <c r="G33" s="304">
        <v>14</v>
      </c>
      <c r="H33" s="304">
        <f>SUM(F33:G33)</f>
        <v>14</v>
      </c>
    </row>
    <row r="34" spans="3:12" ht="13" thickBot="1" x14ac:dyDescent="0.3">
      <c r="C34" s="690"/>
      <c r="D34" s="399" t="s">
        <v>125</v>
      </c>
      <c r="E34" s="400" t="s">
        <v>358</v>
      </c>
      <c r="F34" s="466"/>
      <c r="G34" s="305"/>
      <c r="H34" s="305">
        <f>SUM(F34:G34)</f>
        <v>0</v>
      </c>
    </row>
    <row r="35" spans="3:12" ht="13" thickBot="1" x14ac:dyDescent="0.3">
      <c r="C35" s="690"/>
      <c r="D35" s="503"/>
      <c r="E35" s="401"/>
      <c r="F35" s="466"/>
      <c r="G35" s="305"/>
      <c r="H35" s="305">
        <f>SUM(F35:G35)</f>
        <v>0</v>
      </c>
      <c r="L35" s="21">
        <f>169-90</f>
        <v>79</v>
      </c>
    </row>
    <row r="36" spans="3:12" ht="13" thickBot="1" x14ac:dyDescent="0.3">
      <c r="C36" s="690"/>
      <c r="D36" s="399" t="s">
        <v>126</v>
      </c>
      <c r="E36" s="401" t="s">
        <v>384</v>
      </c>
      <c r="F36" s="467"/>
      <c r="G36" s="305"/>
      <c r="H36" s="305">
        <f>SUM(F36:G36)</f>
        <v>0</v>
      </c>
      <c r="L36" s="21">
        <f>79/2</f>
        <v>39.5</v>
      </c>
    </row>
    <row r="37" spans="3:12" ht="13" thickBot="1" x14ac:dyDescent="0.3">
      <c r="C37" s="691"/>
      <c r="D37" s="504"/>
      <c r="E37" s="402"/>
      <c r="F37" s="306"/>
      <c r="G37" s="307"/>
      <c r="H37" s="307">
        <f>SUM(F37:G37)</f>
        <v>0</v>
      </c>
    </row>
    <row r="38" spans="3:12" ht="13" thickBot="1" x14ac:dyDescent="0.3">
      <c r="C38" s="63"/>
      <c r="D38" s="458"/>
      <c r="E38" s="63"/>
      <c r="G38" s="63"/>
      <c r="H38" s="63"/>
    </row>
    <row r="39" spans="3:12" x14ac:dyDescent="0.25">
      <c r="C39" s="708" t="s">
        <v>10</v>
      </c>
      <c r="D39" s="404" t="s">
        <v>385</v>
      </c>
      <c r="E39" s="479" t="s">
        <v>382</v>
      </c>
      <c r="F39" s="403"/>
      <c r="G39" s="77"/>
      <c r="H39" s="94">
        <f>SUM(F39:G39)</f>
        <v>0</v>
      </c>
    </row>
    <row r="40" spans="3:12" x14ac:dyDescent="0.25">
      <c r="C40" s="709"/>
      <c r="D40" s="111" t="s">
        <v>132</v>
      </c>
      <c r="E40" s="95" t="s">
        <v>122</v>
      </c>
      <c r="F40" s="75"/>
      <c r="G40" s="111"/>
      <c r="H40" s="95">
        <f t="shared" ref="H40:H49" si="0">SUM(F40:G40)</f>
        <v>0</v>
      </c>
    </row>
    <row r="41" spans="3:12" x14ac:dyDescent="0.25">
      <c r="C41" s="709"/>
      <c r="D41" s="111" t="s">
        <v>133</v>
      </c>
      <c r="E41" s="95" t="s">
        <v>111</v>
      </c>
      <c r="F41" s="75"/>
      <c r="G41" s="111"/>
      <c r="H41" s="95">
        <f t="shared" si="0"/>
        <v>0</v>
      </c>
    </row>
    <row r="42" spans="3:12" x14ac:dyDescent="0.25">
      <c r="C42" s="709"/>
      <c r="D42" s="111" t="s">
        <v>134</v>
      </c>
      <c r="E42" s="95" t="s">
        <v>135</v>
      </c>
      <c r="F42" s="75"/>
      <c r="G42" s="111"/>
      <c r="H42" s="95">
        <f t="shared" si="0"/>
        <v>0</v>
      </c>
    </row>
    <row r="43" spans="3:12" ht="13" thickBot="1" x14ac:dyDescent="0.3">
      <c r="C43" s="709"/>
      <c r="D43" s="112" t="s">
        <v>136</v>
      </c>
      <c r="E43" s="96" t="s">
        <v>137</v>
      </c>
      <c r="F43" s="76"/>
      <c r="G43" s="112"/>
      <c r="H43" s="96">
        <f t="shared" si="0"/>
        <v>0</v>
      </c>
    </row>
    <row r="44" spans="3:12" x14ac:dyDescent="0.25">
      <c r="C44" s="709"/>
      <c r="D44" s="404" t="s">
        <v>138</v>
      </c>
      <c r="E44" s="479" t="s">
        <v>120</v>
      </c>
      <c r="F44" s="403"/>
      <c r="G44" s="77"/>
      <c r="H44" s="94">
        <f t="shared" si="0"/>
        <v>0</v>
      </c>
    </row>
    <row r="45" spans="3:12" ht="13" thickBot="1" x14ac:dyDescent="0.3">
      <c r="C45" s="709"/>
      <c r="D45" s="78" t="s">
        <v>139</v>
      </c>
      <c r="E45" s="97" t="s">
        <v>120</v>
      </c>
      <c r="F45" s="110"/>
      <c r="G45" s="78"/>
      <c r="H45" s="97">
        <f t="shared" si="0"/>
        <v>0</v>
      </c>
    </row>
    <row r="46" spans="3:12" ht="13" thickBot="1" x14ac:dyDescent="0.3">
      <c r="C46" s="709"/>
      <c r="D46" s="405"/>
      <c r="E46" s="406"/>
      <c r="F46" s="468"/>
      <c r="G46" s="98"/>
      <c r="H46" s="113">
        <f t="shared" si="0"/>
        <v>0</v>
      </c>
    </row>
    <row r="47" spans="3:12" ht="13" thickBot="1" x14ac:dyDescent="0.3">
      <c r="C47" s="709"/>
      <c r="D47" s="457" t="s">
        <v>140</v>
      </c>
      <c r="E47" s="99" t="s">
        <v>113</v>
      </c>
      <c r="F47" s="79"/>
      <c r="G47" s="99"/>
      <c r="H47" s="115">
        <f t="shared" si="0"/>
        <v>0</v>
      </c>
    </row>
    <row r="48" spans="3:12" x14ac:dyDescent="0.25">
      <c r="C48" s="709"/>
      <c r="D48" s="407" t="s">
        <v>386</v>
      </c>
      <c r="E48" s="479" t="s">
        <v>387</v>
      </c>
      <c r="F48" s="403"/>
      <c r="G48" s="77"/>
      <c r="H48" s="94">
        <f t="shared" si="0"/>
        <v>0</v>
      </c>
    </row>
    <row r="49" spans="3:8" ht="13" thickBot="1" x14ac:dyDescent="0.3">
      <c r="C49" s="710"/>
      <c r="D49" s="408" t="s">
        <v>388</v>
      </c>
      <c r="E49" s="97" t="s">
        <v>341</v>
      </c>
      <c r="F49" s="110"/>
      <c r="G49" s="78"/>
      <c r="H49" s="97">
        <f t="shared" si="0"/>
        <v>0</v>
      </c>
    </row>
    <row r="50" spans="3:8" ht="13" thickBot="1" x14ac:dyDescent="0.3">
      <c r="C50" s="63"/>
      <c r="D50" s="458"/>
      <c r="E50" s="63"/>
      <c r="G50" s="63"/>
      <c r="H50" s="63"/>
    </row>
    <row r="51" spans="3:8" ht="13" thickBot="1" x14ac:dyDescent="0.3">
      <c r="C51" s="816" t="s">
        <v>11</v>
      </c>
      <c r="D51" s="381" t="s">
        <v>141</v>
      </c>
      <c r="E51" s="381" t="s">
        <v>127</v>
      </c>
      <c r="F51" s="469"/>
      <c r="G51" s="116"/>
      <c r="H51" s="116">
        <f>SUM(F51:G51)</f>
        <v>0</v>
      </c>
    </row>
    <row r="52" spans="3:8" ht="13" thickBot="1" x14ac:dyDescent="0.3">
      <c r="C52" s="817"/>
      <c r="D52" s="232" t="s">
        <v>142</v>
      </c>
      <c r="E52" s="232" t="s">
        <v>127</v>
      </c>
      <c r="F52" s="470"/>
      <c r="G52" s="120"/>
      <c r="H52" s="120">
        <f>SUM(F52:G52)</f>
        <v>0</v>
      </c>
    </row>
    <row r="53" spans="3:8" ht="13" thickBot="1" x14ac:dyDescent="0.3">
      <c r="C53" s="818"/>
      <c r="D53" s="233" t="s">
        <v>143</v>
      </c>
      <c r="E53" s="233" t="s">
        <v>144</v>
      </c>
      <c r="F53" s="117"/>
      <c r="G53" s="118"/>
      <c r="H53" s="119">
        <f>SUM(F53:G53)</f>
        <v>0</v>
      </c>
    </row>
    <row r="54" spans="3:8" ht="13" thickBot="1" x14ac:dyDescent="0.3">
      <c r="C54" s="63"/>
      <c r="D54" s="458"/>
      <c r="E54" s="63"/>
      <c r="G54" s="63"/>
      <c r="H54" s="63"/>
    </row>
    <row r="55" spans="3:8" x14ac:dyDescent="0.25">
      <c r="C55" s="814"/>
      <c r="D55" s="505" t="s">
        <v>159</v>
      </c>
      <c r="E55" s="411" t="s">
        <v>111</v>
      </c>
      <c r="F55" s="471"/>
      <c r="G55" s="121"/>
      <c r="H55" s="100">
        <f>SUM(F55:G55)</f>
        <v>0</v>
      </c>
    </row>
    <row r="56" spans="3:8" ht="13" thickBot="1" x14ac:dyDescent="0.3">
      <c r="C56" s="815" t="s">
        <v>12</v>
      </c>
      <c r="D56" s="506" t="s">
        <v>145</v>
      </c>
      <c r="E56" s="413" t="s">
        <v>146</v>
      </c>
      <c r="F56" s="80"/>
      <c r="G56" s="122"/>
      <c r="H56" s="101">
        <f>SUM(F56:G56)</f>
        <v>0</v>
      </c>
    </row>
    <row r="57" spans="3:8" ht="13" thickBot="1" x14ac:dyDescent="0.3">
      <c r="C57" s="63"/>
      <c r="D57" s="458"/>
      <c r="E57" s="63"/>
      <c r="G57" s="63"/>
      <c r="H57" s="63"/>
    </row>
    <row r="58" spans="3:8" x14ac:dyDescent="0.25">
      <c r="C58" s="819" t="s">
        <v>13</v>
      </c>
      <c r="D58" s="415" t="s">
        <v>155</v>
      </c>
      <c r="E58" s="480" t="s">
        <v>382</v>
      </c>
      <c r="F58" s="472"/>
      <c r="G58" s="234"/>
      <c r="H58" s="234">
        <f>SUM(F58:G58)</f>
        <v>0</v>
      </c>
    </row>
    <row r="59" spans="3:8" x14ac:dyDescent="0.25">
      <c r="C59" s="820"/>
      <c r="D59" s="235" t="s">
        <v>321</v>
      </c>
      <c r="E59" s="283" t="s">
        <v>111</v>
      </c>
      <c r="F59" s="473"/>
      <c r="G59" s="235"/>
      <c r="H59" s="235">
        <f>SUM(F59:G59)</f>
        <v>0</v>
      </c>
    </row>
    <row r="60" spans="3:8" x14ac:dyDescent="0.25">
      <c r="C60" s="820"/>
      <c r="D60" s="235" t="s">
        <v>322</v>
      </c>
      <c r="E60" s="235" t="s">
        <v>341</v>
      </c>
      <c r="F60" s="473"/>
      <c r="G60" s="235"/>
      <c r="H60" s="235">
        <f>SUM(F60:G60)</f>
        <v>0</v>
      </c>
    </row>
    <row r="61" spans="3:8" ht="13" thickBot="1" x14ac:dyDescent="0.3">
      <c r="C61" s="821"/>
      <c r="D61" s="262" t="s">
        <v>148</v>
      </c>
      <c r="E61" s="237" t="s">
        <v>149</v>
      </c>
      <c r="F61" s="474"/>
      <c r="G61" s="237"/>
      <c r="H61" s="237">
        <f>SUM(F61:G61)</f>
        <v>0</v>
      </c>
    </row>
    <row r="62" spans="3:8" ht="13" thickBot="1" x14ac:dyDescent="0.3">
      <c r="C62" s="63"/>
      <c r="D62" s="458"/>
      <c r="E62" s="63"/>
      <c r="G62" s="63"/>
      <c r="H62" s="63"/>
    </row>
    <row r="63" spans="3:8" ht="16" thickBot="1" x14ac:dyDescent="0.4">
      <c r="C63" s="64" t="s">
        <v>4</v>
      </c>
      <c r="D63" s="507" t="s">
        <v>150</v>
      </c>
      <c r="E63" s="459" t="s">
        <v>395</v>
      </c>
      <c r="F63" s="417"/>
      <c r="G63" s="102"/>
      <c r="H63" s="102">
        <f>SUM(F63:G63)</f>
        <v>0</v>
      </c>
    </row>
    <row r="64" spans="3:8" ht="13" thickBot="1" x14ac:dyDescent="0.3">
      <c r="C64" s="63"/>
      <c r="D64" s="458"/>
      <c r="E64" s="63"/>
      <c r="G64" s="63"/>
      <c r="H64" s="63"/>
    </row>
    <row r="65" spans="3:8" x14ac:dyDescent="0.25">
      <c r="C65" s="726" t="s">
        <v>104</v>
      </c>
      <c r="D65" s="729" t="s">
        <v>103</v>
      </c>
      <c r="E65" s="508" t="s">
        <v>112</v>
      </c>
      <c r="F65" s="475"/>
      <c r="G65" s="103"/>
      <c r="H65" s="103">
        <f>SUM(F65:G65)</f>
        <v>0</v>
      </c>
    </row>
    <row r="66" spans="3:8" x14ac:dyDescent="0.25">
      <c r="C66" s="727"/>
      <c r="D66" s="730"/>
      <c r="E66" s="238" t="s">
        <v>111</v>
      </c>
      <c r="F66" s="240"/>
      <c r="G66" s="241"/>
      <c r="H66" s="104">
        <f>SUM(F66:G66)</f>
        <v>0</v>
      </c>
    </row>
    <row r="67" spans="3:8" x14ac:dyDescent="0.25">
      <c r="C67" s="727"/>
      <c r="D67" s="730"/>
      <c r="E67" s="509" t="s">
        <v>410</v>
      </c>
      <c r="F67" s="240"/>
      <c r="G67" s="241"/>
      <c r="H67" s="104">
        <f>SUM(F67:G67)</f>
        <v>0</v>
      </c>
    </row>
    <row r="68" spans="3:8" x14ac:dyDescent="0.25">
      <c r="C68" s="727"/>
      <c r="D68" s="730"/>
      <c r="E68" s="510" t="s">
        <v>407</v>
      </c>
      <c r="F68" s="81">
        <v>25</v>
      </c>
      <c r="G68" s="104"/>
      <c r="H68" s="104">
        <f>SUM(F68:G68)</f>
        <v>25</v>
      </c>
    </row>
    <row r="69" spans="3:8" ht="13" thickBot="1" x14ac:dyDescent="0.3">
      <c r="C69" s="728"/>
      <c r="D69" s="731"/>
      <c r="E69" s="239" t="s">
        <v>154</v>
      </c>
      <c r="F69" s="82"/>
      <c r="G69" s="105"/>
      <c r="H69" s="105">
        <f>SUM(F69:G69)</f>
        <v>0</v>
      </c>
    </row>
    <row r="70" spans="3:8" ht="13" thickBot="1" x14ac:dyDescent="0.3">
      <c r="C70" s="926" t="s">
        <v>172</v>
      </c>
      <c r="D70" s="926"/>
      <c r="E70" s="926"/>
      <c r="F70" s="926"/>
      <c r="G70" s="926"/>
      <c r="H70" s="128">
        <v>7</v>
      </c>
    </row>
    <row r="71" spans="3:8" ht="16" thickBot="1" x14ac:dyDescent="0.3">
      <c r="C71" s="904" t="s">
        <v>171</v>
      </c>
      <c r="D71" s="905"/>
      <c r="E71" s="906"/>
      <c r="F71" s="129">
        <f>SUM(F19:F70)</f>
        <v>27.5</v>
      </c>
      <c r="G71" s="123">
        <f>SUM(G19:G70)</f>
        <v>14</v>
      </c>
      <c r="H71" s="123">
        <f>SUM(H19:H70)</f>
        <v>48.5</v>
      </c>
    </row>
    <row r="72" spans="3:8" ht="13" x14ac:dyDescent="0.25">
      <c r="G72" s="28" t="s">
        <v>173</v>
      </c>
      <c r="H72" s="28">
        <f>35*2</f>
        <v>70</v>
      </c>
    </row>
  </sheetData>
  <mergeCells count="36">
    <mergeCell ref="D20:D21"/>
    <mergeCell ref="C19:C22"/>
    <mergeCell ref="C71:E71"/>
    <mergeCell ref="C58:C61"/>
    <mergeCell ref="C65:C69"/>
    <mergeCell ref="D65:D69"/>
    <mergeCell ref="C24:C26"/>
    <mergeCell ref="C70:G70"/>
    <mergeCell ref="C51:C53"/>
    <mergeCell ref="C55:C56"/>
    <mergeCell ref="C39:C49"/>
    <mergeCell ref="C28:C31"/>
    <mergeCell ref="C33:C37"/>
    <mergeCell ref="F11:I11"/>
    <mergeCell ref="F12:I12"/>
    <mergeCell ref="C14:D14"/>
    <mergeCell ref="C13:E13"/>
    <mergeCell ref="C8:E8"/>
    <mergeCell ref="F10:I10"/>
    <mergeCell ref="C10:E10"/>
    <mergeCell ref="F8:I8"/>
    <mergeCell ref="F13:I13"/>
    <mergeCell ref="F14:H14"/>
    <mergeCell ref="C11:D11"/>
    <mergeCell ref="C12:D12"/>
    <mergeCell ref="C1:I1"/>
    <mergeCell ref="C2:H2"/>
    <mergeCell ref="F4:I4"/>
    <mergeCell ref="C7:E7"/>
    <mergeCell ref="C4:E4"/>
    <mergeCell ref="F5:I5"/>
    <mergeCell ref="C6:E6"/>
    <mergeCell ref="C5:E5"/>
    <mergeCell ref="F6:I6"/>
    <mergeCell ref="H7:I7"/>
    <mergeCell ref="F7:G7"/>
  </mergeCells>
  <phoneticPr fontId="12" type="noConversion"/>
  <pageMargins left="0.78749999999999998" right="0.78749999999999998" top="0.98402777777777772" bottom="0.98402777777777772" header="0.51180555555555551" footer="0.51180555555555551"/>
  <pageSetup paperSize="9" scale="48"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14</vt:i4>
      </vt:variant>
    </vt:vector>
  </HeadingPairs>
  <TitlesOfParts>
    <vt:vector size="29" baseType="lpstr">
      <vt:lpstr>Calendrier (2)</vt:lpstr>
      <vt:lpstr>Calendrier</vt:lpstr>
      <vt:lpstr>EVE</vt:lpstr>
      <vt:lpstr>compo des UE</vt:lpstr>
      <vt:lpstr>pointage des heures de cour (2)</vt:lpstr>
      <vt:lpstr>SeptHarmonie octobre 24</vt:lpstr>
      <vt:lpstr>Nov 24</vt:lpstr>
      <vt:lpstr>Dec 24</vt:lpstr>
      <vt:lpstr>Jan 25</vt:lpstr>
      <vt:lpstr>Février 25</vt:lpstr>
      <vt:lpstr>Mars - Avr 25</vt:lpstr>
      <vt:lpstr>Mai 24</vt:lpstr>
      <vt:lpstr>Juin 24</vt:lpstr>
      <vt:lpstr>juillet 24</vt:lpstr>
      <vt:lpstr>Feuil1</vt:lpstr>
      <vt:lpstr>Courses</vt:lpstr>
      <vt:lpstr>Event</vt:lpstr>
      <vt:lpstr>Holiday</vt:lpstr>
      <vt:lpstr>Calendrier!Zone_d_impression</vt:lpstr>
      <vt:lpstr>'Calendrier (2)'!Zone_d_impression</vt:lpstr>
      <vt:lpstr>'Dec 24'!Zone_d_impression</vt:lpstr>
      <vt:lpstr>'Février 25'!Zone_d_impression</vt:lpstr>
      <vt:lpstr>'Jan 25'!Zone_d_impression</vt:lpstr>
      <vt:lpstr>'Juin 24'!Zone_d_impression</vt:lpstr>
      <vt:lpstr>'Mai 24'!Zone_d_impression</vt:lpstr>
      <vt:lpstr>'Mars - Avr 25'!Zone_d_impression</vt:lpstr>
      <vt:lpstr>'Nov 24'!Zone_d_impression</vt:lpstr>
      <vt:lpstr>'pointage des heures de cour (2)'!Zone_d_impression</vt:lpstr>
      <vt:lpstr>'SeptHarmonie octobre 24'!Zone_d_impression</vt:lpstr>
    </vt:vector>
  </TitlesOfParts>
  <Manager/>
  <Company>Exceltemplate.net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 Musadya</dc:creator>
  <cp:keywords/>
  <dc:description/>
  <cp:lastModifiedBy>Justine BRINGUIER  | LEEM Apprentissage</cp:lastModifiedBy>
  <cp:lastPrinted>2024-09-02T07:54:18Z</cp:lastPrinted>
  <dcterms:created xsi:type="dcterms:W3CDTF">2008-10-29T15:28:11Z</dcterms:created>
  <dcterms:modified xsi:type="dcterms:W3CDTF">2025-03-14T11:00:24Z</dcterms:modified>
  <cp:category/>
</cp:coreProperties>
</file>